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drawings/drawing3.xml" ContentType="application/vnd.openxmlformats-officedocument.drawing+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Users\00085712\Desktop\iyakuhinn_all2021.9.1\予算算定資料2021.4\"/>
    </mc:Choice>
  </mc:AlternateContent>
  <xr:revisionPtr revIDLastSave="0" documentId="13_ncr:1_{A6BCABF8-9D39-4378-A631-9C9550360B96}" xr6:coauthVersionLast="47" xr6:coauthVersionMax="47" xr10:uidLastSave="{00000000-0000-0000-0000-000000000000}"/>
  <bookViews>
    <workbookView xWindow="735" yWindow="1350" windowWidth="26940" windowHeight="14400" activeTab="1" xr2:uid="{00000000-000D-0000-FFFF-FFFF00000000}"/>
  </bookViews>
  <sheets>
    <sheet name="基本情報" sheetId="1" r:id="rId1"/>
    <sheet name="別表1" sheetId="2" r:id="rId2"/>
    <sheet name="観察期脱落症例" sheetId="3" r:id="rId3"/>
  </sheets>
  <definedNames>
    <definedName name="date">OFFSET(#REF!,0,0,COUNTA(#REF!),1)</definedName>
    <definedName name="_xlnm.Print_Area" localSheetId="2">観察期脱落症例!$A$1:$N$26</definedName>
    <definedName name="_xlnm.Print_Area" localSheetId="1">別表1!$A$1:$N$45</definedName>
    <definedName name="_xlnm.Print_Titles" localSheetId="1">別表1!$1:$8</definedName>
    <definedName name="visit">OFFSET(#REF!,0,0,COUNTA(#REF!),1)</definedName>
    <definedName name="横">OFFSET(#REF!,0,0,COUNTA(#REF!),1)</definedName>
    <definedName name="金額">OFFSET(#REF!,0,0,COUNTA(#REF!),1)</definedName>
    <definedName name="縦">OFFSET(#REF!,0,0,COUNTA(#REF!),1)</definedName>
    <definedName name="請求額">OFFSET(#REF!,0,0,COUNTA(#REF!),1)</definedName>
    <definedName name="来院">OFFSET(#REF!,0,0,COUNTA(#REF!),1)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5" i="2" l="1"/>
  <c r="M64" i="2"/>
  <c r="I26" i="3"/>
  <c r="X25" i="3" l="1"/>
  <c r="Y25" i="3" s="1"/>
  <c r="M13" i="3"/>
  <c r="N13" i="3" s="1"/>
  <c r="M14" i="3"/>
  <c r="N14" i="3" s="1"/>
  <c r="M15" i="3"/>
  <c r="N15" i="3" s="1"/>
  <c r="M16" i="3"/>
  <c r="N16" i="3"/>
  <c r="N17" i="3"/>
  <c r="N18" i="3"/>
  <c r="N19" i="3"/>
  <c r="M20" i="3"/>
  <c r="N20" i="3"/>
  <c r="M21" i="3"/>
  <c r="N21" i="3" s="1"/>
  <c r="C5" i="3"/>
  <c r="C4" i="3"/>
  <c r="M63" i="2"/>
  <c r="N63" i="2" s="1"/>
  <c r="M13" i="2"/>
  <c r="N13" i="2" s="1"/>
  <c r="M14" i="2"/>
  <c r="N14" i="2" s="1"/>
  <c r="M15" i="2"/>
  <c r="N15" i="2" s="1"/>
  <c r="M16" i="2"/>
  <c r="N16" i="2" s="1"/>
  <c r="M17" i="2"/>
  <c r="N17" i="2" s="1"/>
  <c r="M18" i="2"/>
  <c r="N18" i="2" s="1"/>
  <c r="M19" i="2"/>
  <c r="N19" i="2" s="1"/>
  <c r="M20" i="2"/>
  <c r="N20" i="2" s="1"/>
  <c r="M21" i="2"/>
  <c r="N21" i="2" s="1"/>
  <c r="M22" i="2"/>
  <c r="N22" i="2" s="1"/>
  <c r="M23" i="2"/>
  <c r="N23" i="2"/>
  <c r="M24" i="2"/>
  <c r="N24" i="2" s="1"/>
  <c r="M25" i="2"/>
  <c r="N25" i="2" s="1"/>
  <c r="N26" i="2"/>
  <c r="N27" i="2"/>
  <c r="N28" i="2"/>
  <c r="M31" i="2"/>
  <c r="N31" i="2"/>
  <c r="N32" i="2"/>
  <c r="M33" i="2"/>
  <c r="N33" i="2" s="1"/>
  <c r="M34" i="2"/>
  <c r="N34" i="2" s="1"/>
  <c r="M35" i="2"/>
  <c r="N35" i="2" s="1"/>
  <c r="M29" i="2"/>
  <c r="N29" i="2" s="1"/>
  <c r="M30" i="2"/>
  <c r="N30" i="2" s="1"/>
  <c r="C5" i="2"/>
  <c r="C4" i="2"/>
  <c r="N36" i="2" l="1"/>
  <c r="K42" i="1" s="1"/>
  <c r="I43" i="2"/>
  <c r="I40" i="2"/>
  <c r="I41" i="2"/>
  <c r="N22" i="3"/>
  <c r="M22" i="3"/>
  <c r="N37" i="2"/>
  <c r="K44" i="1" s="1"/>
  <c r="I24" i="3"/>
  <c r="I25" i="3"/>
  <c r="M37" i="2"/>
  <c r="M36" i="2"/>
  <c r="I42" i="2" l="1"/>
  <c r="I44" i="2" s="1"/>
  <c r="L51" i="1"/>
  <c r="I4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辻田　未来</author>
  </authors>
  <commentList>
    <comment ref="T1" authorId="0" shapeId="0" xr:uid="{00000000-0006-0000-0000-000001000000}">
      <text>
        <r>
          <rPr>
            <b/>
            <sz val="9"/>
            <color indexed="81"/>
            <rFont val="ＭＳ Ｐゴシック"/>
            <family val="3"/>
            <charset val="128"/>
          </rPr>
          <t>治験管理室:</t>
        </r>
        <r>
          <rPr>
            <sz val="9"/>
            <color indexed="81"/>
            <rFont val="ＭＳ Ｐゴシック"/>
            <family val="3"/>
            <charset val="128"/>
          </rPr>
          <t xml:space="preserve">
書類の作成日を記入して下さい。
記入例：2019/4/1
</t>
        </r>
      </text>
    </comment>
    <comment ref="G10" authorId="0" shapeId="0" xr:uid="{00000000-0006-0000-0000-000002000000}">
      <text>
        <r>
          <rPr>
            <b/>
            <sz val="9"/>
            <color indexed="81"/>
            <rFont val="ＭＳ Ｐゴシック"/>
            <family val="3"/>
            <charset val="128"/>
          </rPr>
          <t>治験管理室:</t>
        </r>
        <r>
          <rPr>
            <sz val="9"/>
            <color indexed="81"/>
            <rFont val="ＭＳ Ｐゴシック"/>
            <family val="3"/>
            <charset val="128"/>
          </rPr>
          <t xml:space="preserve">
整理番号は、契約後、治験管理室にて決定します。
記載の必要はありません。</t>
        </r>
      </text>
    </comment>
    <comment ref="K42" authorId="0" shapeId="0" xr:uid="{00000000-0006-0000-0000-000003000000}">
      <text>
        <r>
          <rPr>
            <b/>
            <sz val="9"/>
            <color indexed="81"/>
            <rFont val="ＭＳ Ｐゴシック"/>
            <family val="3"/>
            <charset val="128"/>
          </rPr>
          <t>治験管理室:</t>
        </r>
        <r>
          <rPr>
            <sz val="9"/>
            <color indexed="81"/>
            <rFont val="ＭＳ Ｐゴシック"/>
            <family val="3"/>
            <charset val="128"/>
          </rPr>
          <t xml:space="preserve">
別紙1に記載すると、自動的に記入されます。</t>
        </r>
      </text>
    </comment>
    <comment ref="K44" authorId="0" shapeId="0" xr:uid="{00000000-0006-0000-0000-000004000000}">
      <text>
        <r>
          <rPr>
            <b/>
            <sz val="9"/>
            <color indexed="81"/>
            <rFont val="ＭＳ Ｐゴシック"/>
            <family val="3"/>
            <charset val="128"/>
          </rPr>
          <t>治験管理室:</t>
        </r>
        <r>
          <rPr>
            <sz val="9"/>
            <color indexed="81"/>
            <rFont val="ＭＳ Ｐゴシック"/>
            <family val="3"/>
            <charset val="128"/>
          </rPr>
          <t xml:space="preserve">
別紙1に記載すると、自動的に記入されます。</t>
        </r>
      </text>
    </comment>
  </commentList>
</comments>
</file>

<file path=xl/sharedStrings.xml><?xml version="1.0" encoding="utf-8"?>
<sst xmlns="http://schemas.openxmlformats.org/spreadsheetml/2006/main" count="297" uniqueCount="208">
  <si>
    <t>20**/**/**</t>
    <phoneticPr fontId="2"/>
  </si>
  <si>
    <t>予定される治験費用に関する資料（医薬品の治験）　作成ツール</t>
    <rPh sb="0" eb="2">
      <t>ヨテイ</t>
    </rPh>
    <rPh sb="5" eb="7">
      <t>チケン</t>
    </rPh>
    <rPh sb="7" eb="9">
      <t>ヒヨウ</t>
    </rPh>
    <rPh sb="10" eb="11">
      <t>カン</t>
    </rPh>
    <rPh sb="13" eb="15">
      <t>シリョウ</t>
    </rPh>
    <rPh sb="16" eb="19">
      <t>イヤクヒン</t>
    </rPh>
    <rPh sb="20" eb="22">
      <t>チケン</t>
    </rPh>
    <rPh sb="24" eb="26">
      <t>サクセイ</t>
    </rPh>
    <phoneticPr fontId="2"/>
  </si>
  <si>
    <t>※以下の　　　　　　　　のセルに必要事項を記載して下さい。</t>
    <rPh sb="1" eb="3">
      <t>イカ</t>
    </rPh>
    <rPh sb="16" eb="18">
      <t>ヒツヨウ</t>
    </rPh>
    <rPh sb="18" eb="20">
      <t>ジコウ</t>
    </rPh>
    <rPh sb="21" eb="23">
      <t>キサイ</t>
    </rPh>
    <rPh sb="25" eb="26">
      <t>クダ</t>
    </rPh>
    <phoneticPr fontId="2"/>
  </si>
  <si>
    <t>整理番号</t>
    <rPh sb="0" eb="2">
      <t>セイリ</t>
    </rPh>
    <rPh sb="2" eb="4">
      <t>バンゴウ</t>
    </rPh>
    <phoneticPr fontId="2"/>
  </si>
  <si>
    <t>：</t>
    <phoneticPr fontId="2"/>
  </si>
  <si>
    <t>区分</t>
    <rPh sb="0" eb="2">
      <t>クブン</t>
    </rPh>
    <phoneticPr fontId="2"/>
  </si>
  <si>
    <t>：</t>
    <phoneticPr fontId="2"/>
  </si>
  <si>
    <t>治験</t>
    <rPh sb="0" eb="2">
      <t>チケン</t>
    </rPh>
    <phoneticPr fontId="2"/>
  </si>
  <si>
    <t>成分記号又はコード</t>
    <rPh sb="0" eb="2">
      <t>セイブン</t>
    </rPh>
    <rPh sb="2" eb="4">
      <t>キゴウ</t>
    </rPh>
    <rPh sb="4" eb="5">
      <t>マタ</t>
    </rPh>
    <phoneticPr fontId="2"/>
  </si>
  <si>
    <t>：</t>
    <phoneticPr fontId="2"/>
  </si>
  <si>
    <t>一般名</t>
    <rPh sb="0" eb="3">
      <t>イッパンメイ</t>
    </rPh>
    <phoneticPr fontId="2"/>
  </si>
  <si>
    <t>治験課題名</t>
    <rPh sb="0" eb="2">
      <t>チケン</t>
    </rPh>
    <rPh sb="2" eb="4">
      <t>カダイ</t>
    </rPh>
    <rPh sb="4" eb="5">
      <t>メイ</t>
    </rPh>
    <phoneticPr fontId="2"/>
  </si>
  <si>
    <t>実施計画書№</t>
    <rPh sb="0" eb="2">
      <t>ジッシ</t>
    </rPh>
    <rPh sb="2" eb="5">
      <t>ケイカクショ</t>
    </rPh>
    <phoneticPr fontId="2"/>
  </si>
  <si>
    <t>：</t>
    <phoneticPr fontId="2"/>
  </si>
  <si>
    <t>予定症例数</t>
    <rPh sb="0" eb="2">
      <t>ヨテイ</t>
    </rPh>
    <rPh sb="2" eb="5">
      <t>ショウレイスウ</t>
    </rPh>
    <phoneticPr fontId="2"/>
  </si>
  <si>
    <t>例</t>
    <rPh sb="0" eb="1">
      <t>レイ</t>
    </rPh>
    <phoneticPr fontId="2"/>
  </si>
  <si>
    <t>初回 IRB</t>
    <rPh sb="0" eb="2">
      <t>ショカイ</t>
    </rPh>
    <phoneticPr fontId="2"/>
  </si>
  <si>
    <t>：</t>
    <phoneticPr fontId="2"/>
  </si>
  <si>
    <t>契約締結日</t>
    <rPh sb="0" eb="2">
      <t>ケイヤク</t>
    </rPh>
    <rPh sb="2" eb="4">
      <t>テイケツ</t>
    </rPh>
    <rPh sb="4" eb="5">
      <t>ビ</t>
    </rPh>
    <phoneticPr fontId="2"/>
  </si>
  <si>
    <t>**********</t>
    <phoneticPr fontId="2"/>
  </si>
  <si>
    <t>初期経費請求日</t>
    <rPh sb="0" eb="2">
      <t>ショキ</t>
    </rPh>
    <rPh sb="2" eb="4">
      <t>ケイヒ</t>
    </rPh>
    <rPh sb="4" eb="7">
      <t>セイキュウビ</t>
    </rPh>
    <phoneticPr fontId="2"/>
  </si>
  <si>
    <t>治験終了予定日</t>
    <rPh sb="0" eb="2">
      <t>チケン</t>
    </rPh>
    <rPh sb="2" eb="4">
      <t>シュウリョウ</t>
    </rPh>
    <rPh sb="4" eb="7">
      <t>ヨテイビ</t>
    </rPh>
    <phoneticPr fontId="2"/>
  </si>
  <si>
    <t>治験責任医師</t>
    <rPh sb="0" eb="2">
      <t>チケン</t>
    </rPh>
    <rPh sb="2" eb="4">
      <t>セキニン</t>
    </rPh>
    <rPh sb="4" eb="6">
      <t>イシ</t>
    </rPh>
    <phoneticPr fontId="2"/>
  </si>
  <si>
    <t>治験依頼者名</t>
    <rPh sb="0" eb="2">
      <t>チケン</t>
    </rPh>
    <rPh sb="2" eb="5">
      <t>イライシャ</t>
    </rPh>
    <rPh sb="5" eb="6">
      <t>メイ</t>
    </rPh>
    <phoneticPr fontId="2"/>
  </si>
  <si>
    <t>Q及びRを除いた合計ポイント数</t>
    <phoneticPr fontId="2"/>
  </si>
  <si>
    <t>ポイント</t>
    <phoneticPr fontId="2"/>
  </si>
  <si>
    <t>Q及びRの合計ポイント数</t>
    <phoneticPr fontId="2"/>
  </si>
  <si>
    <t>ポイント</t>
    <phoneticPr fontId="2"/>
  </si>
  <si>
    <t>予定される来院状況</t>
    <rPh sb="7" eb="9">
      <t>ジョウキョウ</t>
    </rPh>
    <phoneticPr fontId="2"/>
  </si>
  <si>
    <t>1症例につき</t>
    <rPh sb="1" eb="3">
      <t>ショウレイ</t>
    </rPh>
    <phoneticPr fontId="2"/>
  </si>
  <si>
    <t>回</t>
    <rPh sb="0" eb="1">
      <t>カイ</t>
    </rPh>
    <phoneticPr fontId="2"/>
  </si>
  <si>
    <t>：</t>
    <phoneticPr fontId="2"/>
  </si>
  <si>
    <t>1来院につき</t>
  </si>
  <si>
    <t>円</t>
    <rPh sb="0" eb="1">
      <t>エン</t>
    </rPh>
    <phoneticPr fontId="2"/>
  </si>
  <si>
    <t>観察期脱落症例</t>
    <rPh sb="0" eb="2">
      <t>カンサツ</t>
    </rPh>
    <rPh sb="2" eb="3">
      <t>キ</t>
    </rPh>
    <rPh sb="3" eb="5">
      <t>ダツラク</t>
    </rPh>
    <rPh sb="5" eb="7">
      <t>ショウレイ</t>
    </rPh>
    <phoneticPr fontId="2"/>
  </si>
  <si>
    <t>：</t>
    <phoneticPr fontId="2"/>
  </si>
  <si>
    <t>（税別）</t>
    <rPh sb="1" eb="3">
      <t>ゼイベツ</t>
    </rPh>
    <phoneticPr fontId="2"/>
  </si>
  <si>
    <t>臨床試験研究経費ポイント算出表</t>
  </si>
  <si>
    <t>実施計画書№　：</t>
    <rPh sb="0" eb="2">
      <t>ジッシ</t>
    </rPh>
    <rPh sb="2" eb="5">
      <t>ケイカクショ</t>
    </rPh>
    <phoneticPr fontId="2"/>
  </si>
  <si>
    <t>研究課題名　：</t>
    <rPh sb="0" eb="2">
      <t>ケンキュウ</t>
    </rPh>
    <rPh sb="2" eb="4">
      <t>カダイ</t>
    </rPh>
    <rPh sb="4" eb="5">
      <t>メイ</t>
    </rPh>
    <phoneticPr fontId="2"/>
  </si>
  <si>
    <t>個々の治験について、要素毎に該当するポイントを求め、そのポイントを合計したものをその試験のポイント数とする。</t>
    <phoneticPr fontId="2"/>
  </si>
  <si>
    <t>ウェイト</t>
    <phoneticPr fontId="2"/>
  </si>
  <si>
    <t>ポイント</t>
  </si>
  <si>
    <t>weight 1</t>
    <phoneticPr fontId="2"/>
  </si>
  <si>
    <t>weight 3</t>
    <phoneticPr fontId="2"/>
  </si>
  <si>
    <t>weight 5</t>
    <phoneticPr fontId="2"/>
  </si>
  <si>
    <t>tmp</t>
    <phoneticPr fontId="2"/>
  </si>
  <si>
    <t>ポイント数</t>
    <rPh sb="4" eb="5">
      <t>スウ</t>
    </rPh>
    <phoneticPr fontId="2"/>
  </si>
  <si>
    <t>算定根拠</t>
    <rPh sb="0" eb="2">
      <t>サンテイ</t>
    </rPh>
    <rPh sb="2" eb="4">
      <t>コンキョ</t>
    </rPh>
    <phoneticPr fontId="2"/>
  </si>
  <si>
    <t>Ⅰ
（ウェイト×1）</t>
    <phoneticPr fontId="2"/>
  </si>
  <si>
    <t>Ⅱ
（ウェイト×3）</t>
    <phoneticPr fontId="2"/>
  </si>
  <si>
    <t>Ⅲ
（ウェイト×5）</t>
    <phoneticPr fontId="2"/>
  </si>
  <si>
    <t>A</t>
  </si>
  <si>
    <t>対象疾患の重症度</t>
  </si>
  <si>
    <t>軽症</t>
  </si>
  <si>
    <t>中等度</t>
  </si>
  <si>
    <t>重症・重篤</t>
  </si>
  <si>
    <t>B</t>
  </si>
  <si>
    <t>入院・外来の別</t>
  </si>
  <si>
    <t>外来</t>
  </si>
  <si>
    <t>入院</t>
  </si>
  <si>
    <t>C</t>
  </si>
  <si>
    <t>治験薬製造承認の状況</t>
  </si>
  <si>
    <t>他の適応に
国内で承認</t>
    <rPh sb="6" eb="8">
      <t>コクナイ</t>
    </rPh>
    <rPh sb="9" eb="11">
      <t>ショウニン</t>
    </rPh>
    <phoneticPr fontId="2"/>
  </si>
  <si>
    <t>同一適応に
欧米で承認</t>
    <rPh sb="6" eb="8">
      <t>オウベイ</t>
    </rPh>
    <rPh sb="9" eb="11">
      <t>ショウニン</t>
    </rPh>
    <phoneticPr fontId="2"/>
  </si>
  <si>
    <t>未承認</t>
  </si>
  <si>
    <t>D</t>
  </si>
  <si>
    <t>デザイン</t>
  </si>
  <si>
    <t>オープン</t>
  </si>
  <si>
    <t>単盲検</t>
  </si>
  <si>
    <t>二重盲検</t>
  </si>
  <si>
    <t>E</t>
  </si>
  <si>
    <t>プラセボの使用</t>
  </si>
  <si>
    <t>使用</t>
  </si>
  <si>
    <t>F</t>
  </si>
  <si>
    <t>併用薬の使用</t>
  </si>
  <si>
    <t>同効薬でも
不変使用可</t>
    <rPh sb="6" eb="8">
      <t>フヘン</t>
    </rPh>
    <rPh sb="8" eb="10">
      <t>シヨウ</t>
    </rPh>
    <rPh sb="10" eb="11">
      <t>カ</t>
    </rPh>
    <phoneticPr fontId="2"/>
  </si>
  <si>
    <t>同効薬のみ禁止</t>
  </si>
  <si>
    <t>全面禁止</t>
  </si>
  <si>
    <t>G</t>
  </si>
  <si>
    <t>治験薬の投与経路</t>
  </si>
  <si>
    <t>内用・外用</t>
  </si>
  <si>
    <t>皮下・筋注</t>
  </si>
  <si>
    <t>静注・特殊</t>
  </si>
  <si>
    <t>H</t>
  </si>
  <si>
    <t>治験薬の投与期間</t>
  </si>
  <si>
    <t>4週間以内</t>
  </si>
  <si>
    <t>5～24週</t>
  </si>
  <si>
    <t>25～52週</t>
    <phoneticPr fontId="2"/>
  </si>
  <si>
    <t>I</t>
  </si>
  <si>
    <t>被験者層</t>
  </si>
  <si>
    <t>成人</t>
  </si>
  <si>
    <t>小児、成人
（高齢者、肝、
腎障害等合併有）</t>
    <phoneticPr fontId="2"/>
  </si>
  <si>
    <t>乳児、新生児</t>
  </si>
  <si>
    <t>J</t>
  </si>
  <si>
    <t>被験者の選出
（適格＋除外基準数）</t>
    <phoneticPr fontId="2"/>
  </si>
  <si>
    <t>19以下</t>
  </si>
  <si>
    <t>20～29</t>
  </si>
  <si>
    <t>30以上</t>
  </si>
  <si>
    <t>K</t>
  </si>
  <si>
    <t>チェックポイントの
経過観察回数</t>
    <phoneticPr fontId="2"/>
  </si>
  <si>
    <t>4以下</t>
  </si>
  <si>
    <t>5～9</t>
  </si>
  <si>
    <t>10以上</t>
  </si>
  <si>
    <t>L</t>
  </si>
  <si>
    <t>臨床症状観察項目数</t>
  </si>
  <si>
    <t>M</t>
  </si>
  <si>
    <t>一般的検査＋非侵襲的
機能検査及び
画像診断項目数</t>
    <phoneticPr fontId="2"/>
  </si>
  <si>
    <t>49以下</t>
  </si>
  <si>
    <t>50～99</t>
  </si>
  <si>
    <t>100以上</t>
  </si>
  <si>
    <t>N</t>
  </si>
  <si>
    <t>侵襲的機能検査及び
画像診断回数</t>
    <phoneticPr fontId="2"/>
  </si>
  <si>
    <t>×</t>
    <phoneticPr fontId="2"/>
  </si>
  <si>
    <t>O</t>
  </si>
  <si>
    <t>特殊検査のための
検体採取回数</t>
    <phoneticPr fontId="2"/>
  </si>
  <si>
    <t>×</t>
    <phoneticPr fontId="2"/>
  </si>
  <si>
    <t>P</t>
  </si>
  <si>
    <t>生検回数</t>
  </si>
  <si>
    <t>Q</t>
  </si>
  <si>
    <t>症例発表</t>
  </si>
  <si>
    <t>1回</t>
  </si>
  <si>
    <t>R</t>
  </si>
  <si>
    <t>承認申請に使用される
文書等の作成</t>
    <phoneticPr fontId="2"/>
  </si>
  <si>
    <t>30枚以内</t>
  </si>
  <si>
    <t>31～50枚</t>
  </si>
  <si>
    <t>51枚以上</t>
  </si>
  <si>
    <t>S</t>
  </si>
  <si>
    <t>相の種類</t>
  </si>
  <si>
    <t>Ⅱ相・Ⅲ相</t>
  </si>
  <si>
    <t>Ⅰ相</t>
  </si>
  <si>
    <t>T</t>
    <phoneticPr fontId="2"/>
  </si>
  <si>
    <t>月</t>
    <rPh sb="0" eb="1">
      <t>ツキ</t>
    </rPh>
    <phoneticPr fontId="2"/>
  </si>
  <si>
    <t>U</t>
    <phoneticPr fontId="2"/>
  </si>
  <si>
    <t>同意書の数</t>
    <rPh sb="0" eb="3">
      <t>ドウイショ</t>
    </rPh>
    <rPh sb="4" eb="5">
      <t>カズ</t>
    </rPh>
    <phoneticPr fontId="2"/>
  </si>
  <si>
    <t>2～3</t>
    <phoneticPr fontId="2"/>
  </si>
  <si>
    <t>4～5</t>
    <phoneticPr fontId="2"/>
  </si>
  <si>
    <t>6以上</t>
    <rPh sb="1" eb="3">
      <t>イジョウ</t>
    </rPh>
    <phoneticPr fontId="2"/>
  </si>
  <si>
    <t>V</t>
    <phoneticPr fontId="2"/>
  </si>
  <si>
    <t>非盲検薬剤師の設定</t>
    <rPh sb="0" eb="1">
      <t>ヒ</t>
    </rPh>
    <rPh sb="1" eb="3">
      <t>モウケン</t>
    </rPh>
    <rPh sb="3" eb="6">
      <t>ヤクザイシ</t>
    </rPh>
    <rPh sb="7" eb="9">
      <t>セッテイ</t>
    </rPh>
    <phoneticPr fontId="2"/>
  </si>
  <si>
    <t>あり</t>
    <phoneticPr fontId="2"/>
  </si>
  <si>
    <t>W</t>
    <phoneticPr fontId="2"/>
  </si>
  <si>
    <t>画像の提供
（郵送・Web)</t>
    <rPh sb="0" eb="2">
      <t>ガゾウ</t>
    </rPh>
    <rPh sb="3" eb="5">
      <t>テイキョウ</t>
    </rPh>
    <rPh sb="7" eb="9">
      <t>ユウソウ</t>
    </rPh>
    <phoneticPr fontId="2"/>
  </si>
  <si>
    <t>合計ポイント数</t>
  </si>
  <si>
    <t>1．Q及びRを除いた合計ポイント数</t>
  </si>
  <si>
    <t>2．Q及びRの合計ポイント数</t>
  </si>
  <si>
    <t>ポイントから
算出した単価</t>
    <rPh sb="7" eb="9">
      <t>サンシュツ</t>
    </rPh>
    <rPh sb="11" eb="13">
      <t>タンカ</t>
    </rPh>
    <phoneticPr fontId="2"/>
  </si>
  <si>
    <t>　 国内</t>
    <rPh sb="2" eb="4">
      <t>コクナイ</t>
    </rPh>
    <phoneticPr fontId="2"/>
  </si>
  <si>
    <t>（1）合計ポイント数の1　×　6,000円</t>
    <phoneticPr fontId="2"/>
  </si>
  <si>
    <t>（2）合計ポイント数の2　×　6,000円</t>
    <phoneticPr fontId="2"/>
  </si>
  <si>
    <t>GLOBAL</t>
    <phoneticPr fontId="2"/>
  </si>
  <si>
    <t>（3）合計ポイント数の1　×　7,000円</t>
    <phoneticPr fontId="2"/>
  </si>
  <si>
    <t>（4）合計ポイント数の2　×　7,000円</t>
    <phoneticPr fontId="2"/>
  </si>
  <si>
    <t>※ K，N，O，P，T：スクリーニングから治験薬投与開始後52週で算出してください。</t>
    <rPh sb="33" eb="35">
      <t>サンシュツ</t>
    </rPh>
    <phoneticPr fontId="2"/>
  </si>
  <si>
    <t>※ N，O，P，T：該当する場合、</t>
    <rPh sb="10" eb="12">
      <t>ガイトウ</t>
    </rPh>
    <rPh sb="14" eb="16">
      <t>バアイ</t>
    </rPh>
    <phoneticPr fontId="2"/>
  </si>
  <si>
    <t>　のセルに直接数値を入力してください。　</t>
    <phoneticPr fontId="2"/>
  </si>
  <si>
    <t>臨床試験研究経費ポイント算出表（観察期脱落症例）</t>
    <rPh sb="16" eb="18">
      <t>カンサツ</t>
    </rPh>
    <rPh sb="18" eb="19">
      <t>キ</t>
    </rPh>
    <rPh sb="19" eb="21">
      <t>ダツラク</t>
    </rPh>
    <rPh sb="21" eb="23">
      <t>ショウレイ</t>
    </rPh>
    <phoneticPr fontId="2"/>
  </si>
  <si>
    <t>個々の治験について、要素毎に該当するポイントを求め、そのポイントを合計したものをその試験のポイント数とする。</t>
    <phoneticPr fontId="2"/>
  </si>
  <si>
    <t>ウェイト</t>
    <phoneticPr fontId="2"/>
  </si>
  <si>
    <t>weight 1</t>
    <phoneticPr fontId="2"/>
  </si>
  <si>
    <t>weight 3</t>
    <phoneticPr fontId="2"/>
  </si>
  <si>
    <t>weight 5</t>
    <phoneticPr fontId="2"/>
  </si>
  <si>
    <t>tmp</t>
    <phoneticPr fontId="2"/>
  </si>
  <si>
    <t>Ⅰ
（ウェイト×1）</t>
    <phoneticPr fontId="2"/>
  </si>
  <si>
    <t>Ⅱ
（ウェイト×3）</t>
    <phoneticPr fontId="2"/>
  </si>
  <si>
    <t>Ⅲ
（ウェイト×5）</t>
    <phoneticPr fontId="2"/>
  </si>
  <si>
    <t>A</t>
    <phoneticPr fontId="2"/>
  </si>
  <si>
    <t>被験者の選出
（適格＋除外基準数）</t>
    <phoneticPr fontId="2"/>
  </si>
  <si>
    <t>B</t>
    <phoneticPr fontId="2"/>
  </si>
  <si>
    <t>チェックポイントの
経過観察回数</t>
    <phoneticPr fontId="2"/>
  </si>
  <si>
    <t>C</t>
    <phoneticPr fontId="2"/>
  </si>
  <si>
    <t>D</t>
    <phoneticPr fontId="2"/>
  </si>
  <si>
    <t>一般的検査＋非侵襲的
機能検査及び
画像診断項目数</t>
    <phoneticPr fontId="2"/>
  </si>
  <si>
    <t>E</t>
    <phoneticPr fontId="2"/>
  </si>
  <si>
    <t>侵襲的機能検査及び
画像診断回数</t>
    <phoneticPr fontId="2"/>
  </si>
  <si>
    <t>×</t>
    <phoneticPr fontId="2"/>
  </si>
  <si>
    <t>F</t>
    <phoneticPr fontId="2"/>
  </si>
  <si>
    <t>G</t>
    <phoneticPr fontId="2"/>
  </si>
  <si>
    <t>H</t>
    <phoneticPr fontId="2"/>
  </si>
  <si>
    <t>2～3</t>
    <phoneticPr fontId="2"/>
  </si>
  <si>
    <t>4～5</t>
    <phoneticPr fontId="2"/>
  </si>
  <si>
    <t>I</t>
    <phoneticPr fontId="2"/>
  </si>
  <si>
    <t>あり</t>
    <phoneticPr fontId="2"/>
  </si>
  <si>
    <t>合計ポイント数</t>
    <phoneticPr fontId="2"/>
  </si>
  <si>
    <t>脱落症例　単価</t>
    <rPh sb="0" eb="2">
      <t>ダツラク</t>
    </rPh>
    <rPh sb="2" eb="4">
      <t>ショウレイ</t>
    </rPh>
    <rPh sb="5" eb="7">
      <t>タンカ</t>
    </rPh>
    <phoneticPr fontId="2"/>
  </si>
  <si>
    <t>※ E，F，G ：該当する場合は、　</t>
    <rPh sb="9" eb="11">
      <t>ガイトウ</t>
    </rPh>
    <rPh sb="13" eb="15">
      <t>バアイ</t>
    </rPh>
    <phoneticPr fontId="2"/>
  </si>
  <si>
    <t>　のセルに直接数値を入力してください。</t>
    <phoneticPr fontId="2"/>
  </si>
  <si>
    <t>※ 上限は 150,000円（税別） までとする。</t>
    <rPh sb="2" eb="4">
      <t>ジョウゲン</t>
    </rPh>
    <rPh sb="13" eb="14">
      <t>エン</t>
    </rPh>
    <rPh sb="15" eb="17">
      <t>ゼイベツ</t>
    </rPh>
    <phoneticPr fontId="2"/>
  </si>
  <si>
    <t>**********</t>
    <phoneticPr fontId="2"/>
  </si>
  <si>
    <t>※ 該当項目の左側にあるチェックボックスにチェックを入れてください。</t>
    <rPh sb="8" eb="9">
      <t>ガワ</t>
    </rPh>
    <phoneticPr fontId="2"/>
  </si>
  <si>
    <t>※ 国際共同治験課題につきましては、1ポイント7,000円にて算出します。</t>
    <rPh sb="2" eb="4">
      <t>コクサイ</t>
    </rPh>
    <rPh sb="4" eb="6">
      <t>キョウドウ</t>
    </rPh>
    <rPh sb="6" eb="8">
      <t>チケン</t>
    </rPh>
    <rPh sb="8" eb="10">
      <t>カダイ</t>
    </rPh>
    <rPh sb="28" eb="29">
      <t>エン</t>
    </rPh>
    <rPh sb="31" eb="33">
      <t>サンシュツ</t>
    </rPh>
    <phoneticPr fontId="2"/>
  </si>
  <si>
    <t>（5）小　計</t>
    <rPh sb="3" eb="4">
      <t>ショウ</t>
    </rPh>
    <rPh sb="5" eb="6">
      <t>ケイ</t>
    </rPh>
    <phoneticPr fontId="2"/>
  </si>
  <si>
    <t>（6）1症例 単価</t>
    <rPh sb="4" eb="6">
      <t>ショウレイ</t>
    </rPh>
    <rPh sb="7" eb="9">
      <t>タンカ</t>
    </rPh>
    <phoneticPr fontId="2"/>
  </si>
  <si>
    <t>依頼者管理手順による
治験薬・検体温度管理</t>
    <rPh sb="0" eb="3">
      <t>イライシャ</t>
    </rPh>
    <rPh sb="3" eb="5">
      <t>カンリ</t>
    </rPh>
    <rPh sb="5" eb="7">
      <t>テジュン</t>
    </rPh>
    <rPh sb="11" eb="13">
      <t>チケン</t>
    </rPh>
    <rPh sb="13" eb="14">
      <t>ヤク</t>
    </rPh>
    <rPh sb="15" eb="17">
      <t>ケンタイ</t>
    </rPh>
    <rPh sb="17" eb="19">
      <t>オンド</t>
    </rPh>
    <rPh sb="19" eb="21">
      <t>カンリ</t>
    </rPh>
    <phoneticPr fontId="2"/>
  </si>
  <si>
    <t>(5) 　× 　係数</t>
    <rPh sb="8" eb="10">
      <t>ケイスウ</t>
    </rPh>
    <phoneticPr fontId="2"/>
  </si>
  <si>
    <t>(1) ＋ (2)　　または　　(3) ＋ (4)</t>
    <phoneticPr fontId="2"/>
  </si>
  <si>
    <t>別表1</t>
    <rPh sb="1" eb="2">
      <t>ヒョウ</t>
    </rPh>
    <phoneticPr fontId="2"/>
  </si>
  <si>
    <t>別表 2</t>
    <rPh sb="0" eb="2">
      <t>ベツヒョウ</t>
    </rPh>
    <phoneticPr fontId="2"/>
  </si>
  <si>
    <t>別表 1　　臨床試験研究経費ポイント算出表</t>
    <rPh sb="0" eb="2">
      <t>ベッピョウ</t>
    </rPh>
    <rPh sb="1" eb="2">
      <t>ヒョウ</t>
    </rPh>
    <phoneticPr fontId="2"/>
  </si>
  <si>
    <t>項目</t>
    <rPh sb="0" eb="2">
      <t>コウモク</t>
    </rPh>
    <phoneticPr fontId="2"/>
  </si>
  <si>
    <t>上乗せ係数</t>
    <rPh sb="0" eb="2">
      <t>ウワノ</t>
    </rPh>
    <rPh sb="3" eb="5">
      <t>ケイスウ</t>
    </rPh>
    <phoneticPr fontId="2"/>
  </si>
  <si>
    <t xml:space="preserve"> 指定難病</t>
    <rPh sb="1" eb="5">
      <t>シテイナンビョウ</t>
    </rPh>
    <phoneticPr fontId="2"/>
  </si>
  <si>
    <t xml:space="preserve"> エントリー期間（半年以内）</t>
    <rPh sb="6" eb="8">
      <t>キカン</t>
    </rPh>
    <rPh sb="9" eb="13">
      <t>ハントシイナイ</t>
    </rPh>
    <phoneticPr fontId="2"/>
  </si>
  <si>
    <t xml:space="preserve"> GCP省令で定められた期間を超える記録の保管</t>
    <rPh sb="4" eb="6">
      <t>ショウレイ</t>
    </rPh>
    <rPh sb="7" eb="8">
      <t>サダ</t>
    </rPh>
    <rPh sb="12" eb="14">
      <t>キカン</t>
    </rPh>
    <rPh sb="15" eb="16">
      <t>コ</t>
    </rPh>
    <rPh sb="18" eb="20">
      <t>キロク</t>
    </rPh>
    <rPh sb="21" eb="23">
      <t>ホカン</t>
    </rPh>
    <phoneticPr fontId="2"/>
  </si>
  <si>
    <t>※ 下記項目に該当する場合、研究係数2.8に上乗せ係数を加算します。</t>
    <rPh sb="2" eb="4">
      <t>カキ</t>
    </rPh>
    <rPh sb="4" eb="6">
      <t>コウモク</t>
    </rPh>
    <rPh sb="7" eb="9">
      <t>ガイトウ</t>
    </rPh>
    <rPh sb="11" eb="13">
      <t>バアイ</t>
    </rPh>
    <rPh sb="14" eb="16">
      <t>ケンキュウ</t>
    </rPh>
    <rPh sb="16" eb="18">
      <t>ケイスウ</t>
    </rPh>
    <rPh sb="22" eb="24">
      <t>ウワノ</t>
    </rPh>
    <rPh sb="25" eb="27">
      <t>ケイスウ</t>
    </rPh>
    <rPh sb="28" eb="30">
      <t>カサン</t>
    </rPh>
    <phoneticPr fontId="2"/>
  </si>
  <si>
    <t>（1）合計ポイント数　×　6,000円</t>
    <phoneticPr fontId="2"/>
  </si>
  <si>
    <t>（2）合計ポイント数　×　7,000円</t>
    <phoneticPr fontId="2"/>
  </si>
  <si>
    <t>作成日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</si>
</sst>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76" formatCode="yyyy&quot;年&quot;m&quot;月&quot;d&quot;日&quot;;@"/>
    <numFmt numFmtId="177" formatCode="0_ "/>
    <numFmt numFmtId="178" formatCode="#,##0_);[Red]\(#,##0\)"/>
    <numFmt numFmtId="179" formatCode="&quot;¥&quot;#,##0_);[Red]\(&quot;¥&quot;#,##0\)"/>
    <numFmt numFmtId="180" formatCode="&quot;[&quot;\ \ \ #0.0\ \ \ &quot;]&quot;"/>
  </numFmts>
  <fonts count="18"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9"/>
      <color indexed="81"/>
      <name val="ＭＳ Ｐゴシック"/>
      <family val="3"/>
      <charset val="128"/>
    </font>
    <font>
      <sz val="9"/>
      <color indexed="81"/>
      <name val="ＭＳ Ｐゴシック"/>
      <family val="3"/>
      <charset val="128"/>
    </font>
    <font>
      <sz val="11"/>
      <name val="ＭＳ ゴシック"/>
      <family val="3"/>
      <charset val="128"/>
    </font>
    <font>
      <sz val="10.5"/>
      <name val="ＭＳ ゴシック"/>
      <family val="3"/>
      <charset val="128"/>
    </font>
    <font>
      <sz val="10"/>
      <color rgb="FFFF006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b/>
      <sz val="11"/>
      <name val="ＭＳ ゴシック"/>
      <family val="3"/>
      <charset val="128"/>
    </font>
    <font>
      <sz val="10.5"/>
      <color rgb="FFFF0000"/>
      <name val="ＭＳ ゴシック"/>
      <family val="3"/>
      <charset val="128"/>
    </font>
    <font>
      <sz val="9"/>
      <color rgb="FFFF0000"/>
      <name val="ＭＳ Ｐゴシック"/>
      <family val="3"/>
      <charset val="128"/>
    </font>
    <font>
      <sz val="10.5"/>
      <color rgb="FFFF0066"/>
      <name val="ＭＳ ゴシック"/>
      <family val="3"/>
      <charset val="128"/>
    </font>
    <font>
      <sz val="10.5"/>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99CCFF"/>
        <bgColor indexed="64"/>
      </patternFill>
    </fill>
    <fill>
      <patternFill patternType="solid">
        <fgColor rgb="FFE4E4E4"/>
        <bgColor indexed="64"/>
      </patternFill>
    </fill>
    <fill>
      <patternFill patternType="solid">
        <fgColor rgb="FFD5F8FF"/>
        <bgColor indexed="64"/>
      </patternFill>
    </fill>
  </fills>
  <borders count="4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top style="dotted">
        <color indexed="64"/>
      </top>
      <bottom/>
      <diagonal/>
    </border>
    <border>
      <left/>
      <right style="thin">
        <color indexed="64"/>
      </right>
      <top style="dotted">
        <color indexed="64"/>
      </top>
      <bottom/>
      <diagonal/>
    </border>
    <border>
      <left style="thin">
        <color indexed="64"/>
      </left>
      <right/>
      <top style="dotted">
        <color indexed="64"/>
      </top>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diagonal/>
    </border>
    <border diagonalDown="1">
      <left style="dotted">
        <color indexed="64"/>
      </left>
      <right style="thin">
        <color indexed="64"/>
      </right>
      <top style="thin">
        <color indexed="64"/>
      </top>
      <bottom/>
      <diagonal style="thin">
        <color indexed="64"/>
      </diagonal>
    </border>
    <border>
      <left style="thin">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diagonal/>
    </border>
    <border diagonalDown="1">
      <left style="dotted">
        <color indexed="64"/>
      </left>
      <right style="thin">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209">
    <xf numFmtId="0" fontId="0" fillId="0" borderId="0" xfId="0">
      <alignment vertical="center"/>
    </xf>
    <xf numFmtId="0" fontId="0" fillId="0" borderId="0" xfId="0" applyAlignment="1">
      <alignment vertical="top"/>
    </xf>
    <xf numFmtId="0" fontId="0" fillId="0" borderId="0" xfId="0" applyAlignment="1">
      <alignment horizontal="center" vertical="top"/>
    </xf>
    <xf numFmtId="0" fontId="3" fillId="0" borderId="0" xfId="0" applyFont="1" applyAlignment="1">
      <alignment vertical="top"/>
    </xf>
    <xf numFmtId="0" fontId="0" fillId="0" borderId="0" xfId="0" applyAlignment="1">
      <alignment horizontal="left" vertical="top"/>
    </xf>
    <xf numFmtId="0" fontId="0" fillId="0" borderId="0" xfId="0" applyFill="1" applyBorder="1" applyAlignment="1">
      <alignment horizontal="center" vertical="top"/>
    </xf>
    <xf numFmtId="0" fontId="0" fillId="0" borderId="0" xfId="0" applyFill="1" applyBorder="1" applyAlignment="1">
      <alignment horizontal="left" vertical="top"/>
    </xf>
    <xf numFmtId="0" fontId="0" fillId="0" borderId="0" xfId="0" applyFill="1" applyBorder="1" applyAlignment="1">
      <alignment vertical="top"/>
    </xf>
    <xf numFmtId="0" fontId="0" fillId="0" borderId="0" xfId="0" applyAlignment="1">
      <alignment horizontal="left" vertical="top" indent="1"/>
    </xf>
    <xf numFmtId="0" fontId="0" fillId="0" borderId="0" xfId="0" applyBorder="1" applyAlignment="1">
      <alignment vertical="top"/>
    </xf>
    <xf numFmtId="38" fontId="0" fillId="0" borderId="0" xfId="1" applyFont="1" applyFill="1" applyBorder="1" applyAlignment="1">
      <alignment horizontal="right" vertical="top"/>
    </xf>
    <xf numFmtId="0" fontId="0" fillId="0" borderId="0" xfId="0" applyAlignment="1">
      <alignment horizontal="center" vertical="center"/>
    </xf>
    <xf numFmtId="0" fontId="0" fillId="0" borderId="0" xfId="0" applyAlignment="1">
      <alignment vertical="center"/>
    </xf>
    <xf numFmtId="0" fontId="6" fillId="0" borderId="0" xfId="0" applyFont="1" applyFill="1" applyAlignment="1">
      <alignment vertical="center" wrapText="1"/>
    </xf>
    <xf numFmtId="0" fontId="7" fillId="0" borderId="0" xfId="0" applyFont="1" applyFill="1" applyAlignment="1">
      <alignment vertical="center" wrapText="1"/>
    </xf>
    <xf numFmtId="0" fontId="7" fillId="0" borderId="0" xfId="0" applyFont="1" applyFill="1" applyAlignment="1">
      <alignment horizontal="right" vertical="center" wrapText="1"/>
    </xf>
    <xf numFmtId="0" fontId="8" fillId="0" borderId="0" xfId="0" applyFont="1" applyFill="1" applyAlignment="1">
      <alignment horizontal="right" vertical="center" wrapText="1"/>
    </xf>
    <xf numFmtId="0" fontId="9" fillId="0" borderId="0" xfId="0" applyFont="1" applyFill="1" applyAlignment="1">
      <alignment vertical="center" wrapText="1"/>
    </xf>
    <xf numFmtId="0" fontId="10" fillId="0" borderId="0" xfId="0" applyFont="1" applyFill="1" applyAlignment="1">
      <alignment horizontal="center" vertical="center" wrapText="1"/>
    </xf>
    <xf numFmtId="0" fontId="11" fillId="0" borderId="0" xfId="0" applyFont="1" applyFill="1" applyAlignment="1">
      <alignment horizontal="right" vertical="center" indent="1"/>
    </xf>
    <xf numFmtId="0" fontId="12" fillId="0" borderId="0" xfId="0" applyFont="1" applyFill="1" applyAlignment="1">
      <alignment vertical="center"/>
    </xf>
    <xf numFmtId="0" fontId="11" fillId="0" borderId="0" xfId="0" applyFont="1" applyFill="1" applyAlignment="1">
      <alignment horizontal="left" vertical="top" wrapText="1"/>
    </xf>
    <xf numFmtId="0" fontId="7" fillId="0" borderId="0" xfId="0" applyFont="1" applyFill="1" applyAlignment="1">
      <alignment horizontal="justify" vertical="center" wrapText="1"/>
    </xf>
    <xf numFmtId="0" fontId="11" fillId="0" borderId="0" xfId="0" applyFont="1" applyFill="1" applyBorder="1" applyAlignment="1">
      <alignment horizontal="left" vertical="center" wrapText="1"/>
    </xf>
    <xf numFmtId="0" fontId="7" fillId="0" borderId="12" xfId="0" applyFont="1" applyFill="1" applyBorder="1" applyAlignment="1">
      <alignment horizontal="center" vertical="center" wrapText="1"/>
    </xf>
    <xf numFmtId="0" fontId="6" fillId="0" borderId="12" xfId="0" applyFont="1" applyFill="1" applyBorder="1" applyAlignment="1">
      <alignment vertical="center" wrapText="1"/>
    </xf>
    <xf numFmtId="0" fontId="11" fillId="0" borderId="12" xfId="0" applyFont="1" applyFill="1" applyBorder="1" applyAlignment="1">
      <alignment vertical="center" wrapText="1"/>
    </xf>
    <xf numFmtId="0" fontId="7" fillId="0" borderId="1" xfId="0" applyFont="1" applyFill="1" applyBorder="1" applyAlignment="1">
      <alignment vertical="center" wrapText="1"/>
    </xf>
    <xf numFmtId="0" fontId="7" fillId="0" borderId="2" xfId="0" applyFont="1" applyFill="1" applyBorder="1" applyAlignment="1">
      <alignment horizontal="right" vertical="center" wrapText="1" indent="1"/>
    </xf>
    <xf numFmtId="0" fontId="7" fillId="0" borderId="10" xfId="0" applyFont="1" applyFill="1" applyBorder="1" applyAlignment="1">
      <alignment horizontal="left" vertical="center" wrapText="1" indent="1"/>
    </xf>
    <xf numFmtId="0" fontId="7" fillId="0" borderId="2" xfId="0" applyFont="1" applyFill="1" applyBorder="1" applyAlignment="1">
      <alignment vertical="center" wrapText="1"/>
    </xf>
    <xf numFmtId="0" fontId="7" fillId="0" borderId="3" xfId="0" applyFont="1" applyFill="1" applyBorder="1" applyAlignment="1">
      <alignment vertical="center" wrapText="1"/>
    </xf>
    <xf numFmtId="0" fontId="7" fillId="0" borderId="2" xfId="0" applyFont="1" applyFill="1" applyBorder="1" applyAlignment="1">
      <alignment horizontal="left" vertical="center" wrapText="1" indent="1"/>
    </xf>
    <xf numFmtId="0" fontId="8" fillId="0" borderId="0" xfId="0" applyFont="1" applyAlignment="1">
      <alignment horizontal="right" vertical="center" wrapText="1"/>
    </xf>
    <xf numFmtId="0" fontId="11" fillId="0" borderId="12" xfId="0" applyFont="1" applyBorder="1" applyAlignment="1">
      <alignment vertical="center" wrapText="1"/>
    </xf>
    <xf numFmtId="0" fontId="6" fillId="0" borderId="0" xfId="0" applyFont="1" applyAlignment="1">
      <alignment vertical="center" wrapText="1"/>
    </xf>
    <xf numFmtId="0" fontId="7" fillId="0" borderId="3" xfId="0" applyFont="1" applyFill="1" applyBorder="1" applyAlignment="1">
      <alignment horizontal="left" vertical="center" wrapText="1"/>
    </xf>
    <xf numFmtId="0" fontId="6" fillId="0" borderId="5"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5" xfId="0" applyFont="1" applyFill="1" applyBorder="1" applyAlignment="1">
      <alignment vertical="center" wrapText="1"/>
    </xf>
    <xf numFmtId="0" fontId="7" fillId="0" borderId="5" xfId="0" applyFont="1" applyFill="1" applyBorder="1" applyAlignment="1">
      <alignment horizontal="left" vertical="center" wrapText="1"/>
    </xf>
    <xf numFmtId="0" fontId="8" fillId="0" borderId="0" xfId="0" applyFont="1" applyFill="1" applyBorder="1" applyAlignment="1">
      <alignment horizontal="right" vertical="center" wrapText="1"/>
    </xf>
    <xf numFmtId="0" fontId="7" fillId="0" borderId="0" xfId="0" applyFont="1" applyFill="1" applyBorder="1" applyAlignment="1">
      <alignment vertical="center" wrapText="1"/>
    </xf>
    <xf numFmtId="0" fontId="7" fillId="0" borderId="0" xfId="0" applyFont="1" applyFill="1" applyBorder="1" applyAlignment="1">
      <alignment horizontal="left" vertical="center" wrapText="1"/>
    </xf>
    <xf numFmtId="0" fontId="6" fillId="0" borderId="12" xfId="0" applyFont="1" applyFill="1" applyBorder="1" applyAlignment="1">
      <alignment horizontal="center" vertical="center" wrapText="1"/>
    </xf>
    <xf numFmtId="38" fontId="14" fillId="0" borderId="0" xfId="1" applyFont="1" applyFill="1" applyBorder="1" applyAlignment="1">
      <alignment horizontal="right" vertical="center" wrapText="1"/>
    </xf>
    <xf numFmtId="38" fontId="15" fillId="0" borderId="0" xfId="1" applyFont="1" applyFill="1" applyBorder="1" applyAlignment="1">
      <alignment horizontal="left" vertical="center" wrapText="1"/>
    </xf>
    <xf numFmtId="0" fontId="7" fillId="0" borderId="0" xfId="0" applyFont="1" applyFill="1" applyAlignment="1">
      <alignment horizontal="left" vertical="center" indent="1"/>
    </xf>
    <xf numFmtId="0" fontId="16" fillId="0" borderId="0" xfId="0" applyFont="1" applyFill="1" applyAlignment="1">
      <alignment horizontal="right" vertical="center" wrapText="1"/>
    </xf>
    <xf numFmtId="0" fontId="7" fillId="0" borderId="0" xfId="0" applyFont="1" applyFill="1" applyAlignment="1">
      <alignment vertical="center"/>
    </xf>
    <xf numFmtId="0" fontId="6" fillId="0" borderId="12" xfId="0" applyFont="1" applyBorder="1" applyAlignment="1">
      <alignment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Alignment="1">
      <alignment vertical="center"/>
    </xf>
    <xf numFmtId="0" fontId="7" fillId="0" borderId="32" xfId="0" applyFont="1" applyFill="1" applyBorder="1" applyAlignment="1">
      <alignment horizontal="center" vertical="center" wrapText="1"/>
    </xf>
    <xf numFmtId="0" fontId="7" fillId="0" borderId="33" xfId="0" applyFont="1" applyFill="1" applyBorder="1" applyAlignment="1">
      <alignment horizontal="center" vertical="center" wrapText="1"/>
    </xf>
    <xf numFmtId="0" fontId="7" fillId="0" borderId="34" xfId="0" applyFont="1" applyFill="1" applyBorder="1" applyAlignment="1">
      <alignment horizontal="center" vertical="center" wrapText="1"/>
    </xf>
    <xf numFmtId="0" fontId="7" fillId="0" borderId="35" xfId="0" applyFont="1" applyFill="1" applyBorder="1" applyAlignment="1">
      <alignment horizontal="center" vertical="center" wrapText="1"/>
    </xf>
    <xf numFmtId="0" fontId="7" fillId="0" borderId="36" xfId="0" applyFont="1" applyFill="1" applyBorder="1" applyAlignment="1">
      <alignment horizontal="center" vertical="center" wrapText="1"/>
    </xf>
    <xf numFmtId="0" fontId="7" fillId="0" borderId="37" xfId="0" applyFont="1" applyFill="1" applyBorder="1" applyAlignment="1">
      <alignment horizontal="center" vertical="center" wrapText="1"/>
    </xf>
    <xf numFmtId="0" fontId="7" fillId="0" borderId="38" xfId="0" applyFont="1" applyFill="1" applyBorder="1" applyAlignment="1">
      <alignment horizontal="center" vertical="center" wrapText="1"/>
    </xf>
    <xf numFmtId="0" fontId="7" fillId="0" borderId="39" xfId="0" applyFont="1" applyFill="1" applyBorder="1" applyAlignment="1">
      <alignment horizontal="center" vertical="center" wrapText="1"/>
    </xf>
    <xf numFmtId="177" fontId="7" fillId="4" borderId="2" xfId="0" applyNumberFormat="1" applyFont="1" applyFill="1" applyBorder="1" applyAlignment="1">
      <alignment vertical="center" wrapText="1"/>
    </xf>
    <xf numFmtId="177" fontId="7" fillId="4" borderId="0" xfId="0" applyNumberFormat="1" applyFont="1" applyFill="1" applyBorder="1" applyAlignment="1">
      <alignment vertical="center" wrapText="1"/>
    </xf>
    <xf numFmtId="177" fontId="7" fillId="4" borderId="10" xfId="0" applyNumberFormat="1" applyFont="1" applyFill="1" applyBorder="1" applyAlignment="1">
      <alignment vertical="center" wrapText="1"/>
    </xf>
    <xf numFmtId="0" fontId="7" fillId="4" borderId="0" xfId="0" applyFont="1" applyFill="1" applyAlignment="1">
      <alignment vertical="center" wrapText="1"/>
    </xf>
    <xf numFmtId="177" fontId="7" fillId="4" borderId="2" xfId="0" applyNumberFormat="1" applyFont="1" applyFill="1" applyBorder="1" applyAlignment="1">
      <alignment horizontal="center" vertical="center" wrapText="1"/>
    </xf>
    <xf numFmtId="0" fontId="7" fillId="4" borderId="0" xfId="0" applyFont="1" applyFill="1" applyBorder="1" applyAlignment="1">
      <alignment vertical="center" wrapText="1"/>
    </xf>
    <xf numFmtId="0" fontId="7" fillId="0" borderId="19" xfId="0" applyFont="1" applyFill="1" applyBorder="1" applyAlignment="1">
      <alignment vertical="center" wrapText="1"/>
    </xf>
    <xf numFmtId="0" fontId="11"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0" xfId="0" applyFont="1" applyAlignment="1">
      <alignment horizontal="left" vertical="center" indent="1"/>
    </xf>
    <xf numFmtId="0" fontId="6" fillId="0" borderId="0" xfId="0" applyFont="1">
      <alignment vertical="center"/>
    </xf>
    <xf numFmtId="0" fontId="0" fillId="0" borderId="0" xfId="0" applyAlignment="1">
      <alignment vertical="top"/>
    </xf>
    <xf numFmtId="0" fontId="7" fillId="0" borderId="12" xfId="0" applyFont="1" applyBorder="1" applyAlignment="1">
      <alignment horizontal="center" vertical="center" wrapText="1"/>
    </xf>
    <xf numFmtId="180" fontId="7" fillId="0" borderId="18" xfId="0" applyNumberFormat="1" applyFont="1" applyFill="1" applyBorder="1" applyAlignment="1">
      <alignment horizontal="center" vertical="center" wrapText="1"/>
    </xf>
    <xf numFmtId="0" fontId="0" fillId="0" borderId="0" xfId="0" applyAlignment="1">
      <alignment vertical="center"/>
    </xf>
    <xf numFmtId="38" fontId="0" fillId="0" borderId="1" xfId="1" applyFont="1" applyBorder="1" applyAlignment="1">
      <alignment vertical="center"/>
    </xf>
    <xf numFmtId="38" fontId="0" fillId="0" borderId="2" xfId="1" applyFont="1" applyBorder="1" applyAlignment="1">
      <alignment vertical="center"/>
    </xf>
    <xf numFmtId="38" fontId="0" fillId="0" borderId="3" xfId="1" applyFont="1" applyBorder="1" applyAlignment="1">
      <alignment vertical="center"/>
    </xf>
    <xf numFmtId="0" fontId="0" fillId="0" borderId="0" xfId="0" applyAlignment="1">
      <alignment horizontal="left" vertical="top"/>
    </xf>
    <xf numFmtId="177" fontId="0" fillId="0" borderId="1" xfId="0" applyNumberFormat="1" applyFill="1" applyBorder="1" applyAlignment="1">
      <alignment horizontal="right" vertical="top"/>
    </xf>
    <xf numFmtId="177" fontId="0" fillId="0" borderId="3" xfId="0" applyNumberFormat="1" applyFill="1" applyBorder="1" applyAlignment="1">
      <alignment horizontal="right" vertical="top"/>
    </xf>
    <xf numFmtId="0" fontId="0" fillId="0" borderId="0" xfId="0" applyAlignment="1">
      <alignment horizontal="center" vertical="top"/>
    </xf>
    <xf numFmtId="0" fontId="0" fillId="0" borderId="0" xfId="0" applyAlignment="1">
      <alignment vertical="top"/>
    </xf>
    <xf numFmtId="177" fontId="0" fillId="2" borderId="1" xfId="0" applyNumberFormat="1" applyFill="1" applyBorder="1" applyAlignment="1">
      <alignment horizontal="right" vertical="top"/>
    </xf>
    <xf numFmtId="0" fontId="0" fillId="0" borderId="3" xfId="0" applyBorder="1">
      <alignment vertical="center"/>
    </xf>
    <xf numFmtId="178" fontId="1" fillId="3" borderId="1" xfId="1" applyNumberFormat="1" applyFont="1" applyFill="1" applyBorder="1" applyAlignment="1">
      <alignment horizontal="right" vertical="top"/>
    </xf>
    <xf numFmtId="178" fontId="1" fillId="3" borderId="3" xfId="1" applyNumberFormat="1" applyFont="1" applyFill="1" applyBorder="1" applyAlignment="1">
      <alignment horizontal="right" vertical="top"/>
    </xf>
    <xf numFmtId="14" fontId="0" fillId="0" borderId="1" xfId="0" applyNumberFormat="1" applyFill="1" applyBorder="1" applyAlignment="1">
      <alignment horizontal="right" vertical="top"/>
    </xf>
    <xf numFmtId="14" fontId="0" fillId="0" borderId="2" xfId="0" applyNumberFormat="1" applyFill="1" applyBorder="1" applyAlignment="1">
      <alignment horizontal="right" vertical="top"/>
    </xf>
    <xf numFmtId="14" fontId="0" fillId="0" borderId="3" xfId="0" applyNumberFormat="1" applyFill="1" applyBorder="1" applyAlignment="1">
      <alignment horizontal="right" vertical="top"/>
    </xf>
    <xf numFmtId="14" fontId="0" fillId="2" borderId="1" xfId="0" applyNumberFormat="1" applyFill="1" applyBorder="1" applyAlignment="1">
      <alignment horizontal="right" vertical="top"/>
    </xf>
    <xf numFmtId="14" fontId="0" fillId="2" borderId="2" xfId="0" applyNumberFormat="1" applyFill="1" applyBorder="1" applyAlignment="1">
      <alignment horizontal="right" vertical="top"/>
    </xf>
    <xf numFmtId="14" fontId="0" fillId="2" borderId="3" xfId="0" applyNumberFormat="1" applyFill="1" applyBorder="1" applyAlignment="1">
      <alignment horizontal="right" vertical="top"/>
    </xf>
    <xf numFmtId="0" fontId="0" fillId="2" borderId="1" xfId="0" applyFill="1" applyBorder="1" applyAlignment="1">
      <alignment horizontal="left" vertical="top"/>
    </xf>
    <xf numFmtId="0" fontId="0" fillId="2" borderId="2" xfId="0" applyFill="1" applyBorder="1" applyAlignment="1">
      <alignment horizontal="left" vertical="top"/>
    </xf>
    <xf numFmtId="0" fontId="0" fillId="2" borderId="3" xfId="0" applyFill="1" applyBorder="1" applyAlignment="1">
      <alignment horizontal="left" vertical="top"/>
    </xf>
    <xf numFmtId="0" fontId="0" fillId="0" borderId="0" xfId="0" applyAlignment="1">
      <alignment horizontal="left" vertical="top" indent="1"/>
    </xf>
    <xf numFmtId="49" fontId="0" fillId="2" borderId="1" xfId="0" applyNumberFormat="1" applyFill="1" applyBorder="1" applyAlignment="1">
      <alignment horizontal="left" vertical="center"/>
    </xf>
    <xf numFmtId="49" fontId="0" fillId="2" borderId="2" xfId="0" applyNumberFormat="1" applyFill="1" applyBorder="1" applyAlignment="1">
      <alignment horizontal="left" vertical="center"/>
    </xf>
    <xf numFmtId="49" fontId="0" fillId="2" borderId="3" xfId="0" applyNumberFormat="1" applyFill="1" applyBorder="1" applyAlignment="1">
      <alignment horizontal="left" vertical="center"/>
    </xf>
    <xf numFmtId="177" fontId="0" fillId="2" borderId="3" xfId="0" applyNumberFormat="1" applyFill="1" applyBorder="1" applyAlignment="1">
      <alignment horizontal="right" vertical="top"/>
    </xf>
    <xf numFmtId="0" fontId="0" fillId="3" borderId="1" xfId="0" applyFill="1" applyBorder="1" applyAlignment="1">
      <alignment horizontal="left" vertical="top"/>
    </xf>
    <xf numFmtId="0" fontId="0" fillId="3" borderId="2" xfId="0" applyFill="1" applyBorder="1" applyAlignment="1">
      <alignment horizontal="left" vertical="top"/>
    </xf>
    <xf numFmtId="0" fontId="0" fillId="3" borderId="3" xfId="0" applyFill="1" applyBorder="1" applyAlignment="1">
      <alignment horizontal="left" vertical="top"/>
    </xf>
    <xf numFmtId="0" fontId="0" fillId="3" borderId="4" xfId="0" applyFill="1" applyBorder="1" applyAlignment="1">
      <alignment horizontal="left" vertical="top" wrapText="1"/>
    </xf>
    <xf numFmtId="0" fontId="1" fillId="3" borderId="5" xfId="0" applyFont="1" applyFill="1" applyBorder="1" applyAlignment="1">
      <alignment horizontal="left" vertical="top" wrapText="1"/>
    </xf>
    <xf numFmtId="0" fontId="1" fillId="3" borderId="6" xfId="0" applyFont="1" applyFill="1" applyBorder="1" applyAlignment="1">
      <alignment horizontal="left" vertical="top" wrapText="1"/>
    </xf>
    <xf numFmtId="0" fontId="1" fillId="3" borderId="7" xfId="0" applyFont="1" applyFill="1" applyBorder="1" applyAlignment="1">
      <alignment horizontal="left" vertical="top" wrapText="1"/>
    </xf>
    <xf numFmtId="0" fontId="1" fillId="3" borderId="0" xfId="0" applyFont="1" applyFill="1" applyBorder="1" applyAlignment="1">
      <alignment horizontal="left" vertical="top" wrapText="1"/>
    </xf>
    <xf numFmtId="0" fontId="1" fillId="3" borderId="8" xfId="0" applyFont="1" applyFill="1" applyBorder="1" applyAlignment="1">
      <alignment horizontal="left" vertical="top" wrapText="1"/>
    </xf>
    <xf numFmtId="0" fontId="1" fillId="3" borderId="9" xfId="0" applyFont="1" applyFill="1" applyBorder="1" applyAlignment="1">
      <alignment horizontal="left" vertical="top" wrapText="1"/>
    </xf>
    <xf numFmtId="0" fontId="1" fillId="3" borderId="10" xfId="0" applyFont="1" applyFill="1" applyBorder="1" applyAlignment="1">
      <alignment horizontal="left" vertical="top" wrapText="1"/>
    </xf>
    <xf numFmtId="0" fontId="1" fillId="3" borderId="11" xfId="0" applyFont="1" applyFill="1" applyBorder="1" applyAlignment="1">
      <alignment horizontal="left" vertical="top" wrapText="1"/>
    </xf>
    <xf numFmtId="0" fontId="0" fillId="0" borderId="1" xfId="0" applyFill="1" applyBorder="1" applyAlignment="1">
      <alignment horizontal="center" vertical="top"/>
    </xf>
    <xf numFmtId="0" fontId="0" fillId="0" borderId="2" xfId="0" applyFill="1" applyBorder="1" applyAlignment="1">
      <alignment horizontal="center" vertical="top"/>
    </xf>
    <xf numFmtId="0" fontId="0" fillId="0" borderId="3" xfId="0" applyFill="1" applyBorder="1" applyAlignment="1">
      <alignment horizontal="center" vertical="top"/>
    </xf>
    <xf numFmtId="176" fontId="0" fillId="2" borderId="0" xfId="0" applyNumberFormat="1" applyFill="1" applyAlignment="1">
      <alignment horizontal="center" vertical="center"/>
    </xf>
    <xf numFmtId="0" fontId="3" fillId="0" borderId="0" xfId="0" applyFont="1" applyAlignment="1">
      <alignment horizontal="center" vertical="top"/>
    </xf>
    <xf numFmtId="49" fontId="0" fillId="0" borderId="1" xfId="0" applyNumberFormat="1" applyBorder="1" applyAlignment="1">
      <alignment horizontal="center" vertical="top"/>
    </xf>
    <xf numFmtId="49" fontId="0" fillId="0" borderId="2" xfId="0" applyNumberFormat="1" applyBorder="1" applyAlignment="1">
      <alignment horizontal="center" vertical="top"/>
    </xf>
    <xf numFmtId="49" fontId="0" fillId="0" borderId="3" xfId="0" applyNumberFormat="1" applyBorder="1" applyAlignment="1">
      <alignment horizontal="center" vertical="top"/>
    </xf>
    <xf numFmtId="0" fontId="0" fillId="0" borderId="0" xfId="0" applyAlignment="1">
      <alignment horizontal="center" vertical="center"/>
    </xf>
    <xf numFmtId="0" fontId="11" fillId="0" borderId="4"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1"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6" xfId="0" applyFont="1" applyFill="1" applyBorder="1" applyAlignment="1">
      <alignment horizontal="center" vertical="center" wrapText="1"/>
    </xf>
    <xf numFmtId="6" fontId="7" fillId="0" borderId="17" xfId="1" applyNumberFormat="1" applyFont="1" applyFill="1" applyBorder="1" applyAlignment="1">
      <alignment horizontal="right" vertical="center" wrapText="1"/>
    </xf>
    <xf numFmtId="6" fontId="7" fillId="0" borderId="15" xfId="1" applyNumberFormat="1" applyFont="1" applyFill="1" applyBorder="1" applyAlignment="1">
      <alignment horizontal="right" vertical="center" wrapText="1"/>
    </xf>
    <xf numFmtId="6" fontId="7" fillId="0" borderId="16" xfId="1" applyNumberFormat="1" applyFont="1" applyFill="1" applyBorder="1" applyAlignment="1">
      <alignment horizontal="right" vertical="center" wrapText="1"/>
    </xf>
    <xf numFmtId="0" fontId="7" fillId="0" borderId="21" xfId="0" applyFont="1" applyFill="1" applyBorder="1" applyAlignment="1">
      <alignment horizontal="center" vertical="center" wrapText="1"/>
    </xf>
    <xf numFmtId="0" fontId="7" fillId="0" borderId="22" xfId="0" applyFont="1" applyFill="1" applyBorder="1" applyAlignment="1">
      <alignment horizontal="center" vertical="center" wrapText="1"/>
    </xf>
    <xf numFmtId="6" fontId="7" fillId="0" borderId="23" xfId="1" applyNumberFormat="1" applyFont="1" applyFill="1" applyBorder="1" applyAlignment="1">
      <alignment horizontal="right" vertical="center" wrapText="1"/>
    </xf>
    <xf numFmtId="6" fontId="7" fillId="0" borderId="21" xfId="1" applyNumberFormat="1" applyFont="1" applyFill="1" applyBorder="1" applyAlignment="1">
      <alignment horizontal="right" vertical="center" wrapText="1"/>
    </xf>
    <xf numFmtId="6" fontId="7" fillId="0" borderId="22" xfId="1" applyNumberFormat="1" applyFont="1" applyFill="1" applyBorder="1" applyAlignment="1">
      <alignment horizontal="righ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9" fillId="0" borderId="0" xfId="0" applyFont="1" applyFill="1" applyAlignment="1">
      <alignment horizontal="center" vertical="center" wrapText="1"/>
    </xf>
    <xf numFmtId="0" fontId="11" fillId="0" borderId="0" xfId="0" applyFont="1" applyFill="1" applyAlignment="1">
      <alignment vertical="center"/>
    </xf>
    <xf numFmtId="0" fontId="11" fillId="0" borderId="0" xfId="0" applyFont="1" applyFill="1" applyAlignment="1">
      <alignment horizontal="right" vertical="top" indent="1"/>
    </xf>
    <xf numFmtId="0" fontId="11" fillId="0" borderId="0" xfId="0" applyFont="1" applyFill="1" applyAlignment="1">
      <alignment horizontal="left" vertical="top" wrapText="1"/>
    </xf>
    <xf numFmtId="0" fontId="11" fillId="0" borderId="0" xfId="0" applyFont="1" applyFill="1" applyBorder="1" applyAlignment="1">
      <alignment horizontal="center" vertical="center" wrapText="1"/>
    </xf>
    <xf numFmtId="0" fontId="7" fillId="0" borderId="20" xfId="0" applyFont="1" applyFill="1" applyBorder="1" applyAlignment="1">
      <alignment horizontal="left" vertical="center" wrapText="1" indent="3"/>
    </xf>
    <xf numFmtId="0" fontId="7" fillId="0" borderId="18" xfId="0" applyFont="1" applyFill="1" applyBorder="1" applyAlignment="1">
      <alignment horizontal="left" vertical="center" wrapText="1" indent="3"/>
    </xf>
    <xf numFmtId="0" fontId="7" fillId="0" borderId="24" xfId="0" applyFont="1" applyFill="1" applyBorder="1" applyAlignment="1">
      <alignment horizontal="left" vertical="center" wrapText="1" indent="3"/>
    </xf>
    <xf numFmtId="0" fontId="7" fillId="0" borderId="25" xfId="0" applyFont="1" applyFill="1" applyBorder="1" applyAlignment="1">
      <alignment horizontal="left" vertical="center" wrapText="1" indent="3"/>
    </xf>
    <xf numFmtId="0" fontId="7" fillId="0" borderId="26" xfId="0" applyFont="1" applyFill="1" applyBorder="1" applyAlignment="1">
      <alignment horizontal="left" vertical="center" wrapText="1" indent="3"/>
    </xf>
    <xf numFmtId="0" fontId="7" fillId="0" borderId="18" xfId="0" applyFont="1" applyFill="1" applyBorder="1" applyAlignment="1">
      <alignment horizontal="right" vertical="center" wrapText="1" indent="1"/>
    </xf>
    <xf numFmtId="0" fontId="7" fillId="0" borderId="12" xfId="0" applyFont="1" applyFill="1" applyBorder="1" applyAlignment="1">
      <alignment horizontal="center" vertical="top" wrapText="1"/>
    </xf>
    <xf numFmtId="0" fontId="11" fillId="0" borderId="12" xfId="0" applyFont="1" applyFill="1" applyBorder="1" applyAlignment="1">
      <alignment horizontal="center" vertical="center" textRotation="255" wrapText="1"/>
    </xf>
    <xf numFmtId="0" fontId="7" fillId="0" borderId="18" xfId="0" applyFont="1" applyFill="1" applyBorder="1" applyAlignment="1">
      <alignment horizontal="center" vertical="center" wrapText="1"/>
    </xf>
    <xf numFmtId="0" fontId="7" fillId="0" borderId="19" xfId="0" applyFont="1" applyFill="1" applyBorder="1" applyAlignment="1">
      <alignment horizontal="center" vertical="center" wrapText="1"/>
    </xf>
    <xf numFmtId="6" fontId="7" fillId="0" borderId="20" xfId="1" applyNumberFormat="1" applyFont="1" applyFill="1" applyBorder="1" applyAlignment="1">
      <alignment horizontal="right" vertical="center" wrapText="1"/>
    </xf>
    <xf numFmtId="6" fontId="7" fillId="0" borderId="18" xfId="1" applyNumberFormat="1" applyFont="1" applyFill="1" applyBorder="1" applyAlignment="1">
      <alignment horizontal="right" vertical="center" wrapText="1"/>
    </xf>
    <xf numFmtId="6" fontId="7" fillId="0" borderId="19" xfId="1" applyNumberFormat="1" applyFont="1" applyFill="1" applyBorder="1" applyAlignment="1">
      <alignment horizontal="right" vertical="center" wrapText="1"/>
    </xf>
    <xf numFmtId="0" fontId="7" fillId="0" borderId="4" xfId="0" applyFont="1" applyFill="1" applyBorder="1" applyAlignment="1">
      <alignment horizontal="right" vertical="center" wrapText="1"/>
    </xf>
    <xf numFmtId="0" fontId="7" fillId="0" borderId="6" xfId="0" applyFont="1" applyFill="1" applyBorder="1" applyAlignment="1">
      <alignment horizontal="right" vertical="center" wrapText="1"/>
    </xf>
    <xf numFmtId="0" fontId="7" fillId="0" borderId="7" xfId="0" applyFont="1" applyFill="1" applyBorder="1" applyAlignment="1">
      <alignment horizontal="right" vertical="center" wrapText="1"/>
    </xf>
    <xf numFmtId="0" fontId="7" fillId="0" borderId="8" xfId="0" applyFont="1" applyFill="1" applyBorder="1" applyAlignment="1">
      <alignment horizontal="right" vertical="center" wrapText="1"/>
    </xf>
    <xf numFmtId="179" fontId="13" fillId="0" borderId="20" xfId="1" applyNumberFormat="1" applyFont="1" applyFill="1" applyBorder="1" applyAlignment="1">
      <alignment horizontal="right" vertical="center" wrapText="1"/>
    </xf>
    <xf numFmtId="179" fontId="13" fillId="0" borderId="18" xfId="1" applyNumberFormat="1" applyFont="1" applyFill="1" applyBorder="1" applyAlignment="1">
      <alignment horizontal="right" vertical="center" wrapText="1"/>
    </xf>
    <xf numFmtId="179" fontId="13" fillId="0" borderId="19" xfId="1" applyNumberFormat="1" applyFont="1" applyFill="1" applyBorder="1" applyAlignment="1">
      <alignment horizontal="right" vertical="center" wrapText="1"/>
    </xf>
    <xf numFmtId="179" fontId="13" fillId="0" borderId="24" xfId="1" applyNumberFormat="1" applyFont="1" applyFill="1" applyBorder="1" applyAlignment="1">
      <alignment horizontal="right" vertical="center" wrapText="1"/>
    </xf>
    <xf numFmtId="179" fontId="13" fillId="0" borderId="25" xfId="1" applyNumberFormat="1" applyFont="1" applyFill="1" applyBorder="1" applyAlignment="1">
      <alignment horizontal="right" vertical="center" wrapText="1"/>
    </xf>
    <xf numFmtId="179" fontId="13" fillId="0" borderId="26" xfId="1" applyNumberFormat="1" applyFont="1" applyFill="1" applyBorder="1" applyAlignment="1">
      <alignment horizontal="right" vertical="center" wrapText="1"/>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17" fillId="5" borderId="12" xfId="0" applyFont="1" applyFill="1" applyBorder="1" applyAlignment="1">
      <alignment horizontal="center" vertical="center"/>
    </xf>
    <xf numFmtId="0" fontId="17" fillId="0" borderId="12" xfId="0" applyFont="1" applyBorder="1" applyAlignment="1">
      <alignment horizontal="left" vertical="center" indent="4"/>
    </xf>
    <xf numFmtId="0" fontId="17" fillId="5" borderId="1" xfId="0" applyFont="1" applyFill="1" applyBorder="1" applyAlignment="1">
      <alignment horizontal="center" vertical="center"/>
    </xf>
    <xf numFmtId="0" fontId="17" fillId="5" borderId="3" xfId="0" applyFont="1" applyFill="1" applyBorder="1" applyAlignment="1">
      <alignment horizontal="center" vertical="center"/>
    </xf>
    <xf numFmtId="0" fontId="17" fillId="0" borderId="9" xfId="0" applyFont="1" applyBorder="1" applyAlignment="1">
      <alignment horizontal="center" vertical="center"/>
    </xf>
    <xf numFmtId="0" fontId="17" fillId="0" borderId="11" xfId="0" applyFont="1" applyBorder="1" applyAlignment="1">
      <alignment horizontal="center" vertical="center"/>
    </xf>
    <xf numFmtId="0" fontId="17" fillId="0" borderId="1" xfId="0" applyFont="1" applyBorder="1" applyAlignment="1">
      <alignment horizontal="center" vertical="center"/>
    </xf>
    <xf numFmtId="0" fontId="17" fillId="0" borderId="3" xfId="0" applyFont="1" applyBorder="1" applyAlignment="1">
      <alignment horizontal="center" vertical="center"/>
    </xf>
    <xf numFmtId="0" fontId="7" fillId="0" borderId="9" xfId="0" applyFont="1" applyFill="1" applyBorder="1" applyAlignment="1">
      <alignment horizontal="center" vertical="center"/>
    </xf>
    <xf numFmtId="0" fontId="7" fillId="0" borderId="10" xfId="0" applyFont="1" applyFill="1" applyBorder="1" applyAlignment="1">
      <alignment horizontal="center" vertical="center"/>
    </xf>
    <xf numFmtId="0" fontId="7" fillId="0" borderId="11" xfId="0" applyFont="1" applyFill="1" applyBorder="1" applyAlignment="1">
      <alignment horizontal="center" vertical="center"/>
    </xf>
    <xf numFmtId="6" fontId="13" fillId="0" borderId="9" xfId="1" applyNumberFormat="1" applyFont="1" applyFill="1" applyBorder="1" applyAlignment="1">
      <alignment vertical="center" wrapText="1"/>
    </xf>
    <xf numFmtId="6" fontId="13" fillId="0" borderId="10" xfId="1" applyNumberFormat="1" applyFont="1" applyFill="1" applyBorder="1" applyAlignment="1">
      <alignment vertical="center" wrapText="1"/>
    </xf>
    <xf numFmtId="6" fontId="13" fillId="0" borderId="11" xfId="1" applyNumberFormat="1" applyFont="1" applyFill="1" applyBorder="1" applyAlignment="1">
      <alignment vertical="center" wrapText="1"/>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9" xfId="0" applyFont="1" applyFill="1" applyBorder="1" applyAlignment="1">
      <alignment horizontal="right" vertical="center" wrapText="1"/>
    </xf>
    <xf numFmtId="0" fontId="7" fillId="0" borderId="30" xfId="0" applyFont="1" applyFill="1" applyBorder="1" applyAlignment="1">
      <alignment horizontal="right" vertical="center" wrapText="1"/>
    </xf>
    <xf numFmtId="0" fontId="7" fillId="0" borderId="31" xfId="0" applyFont="1" applyFill="1" applyBorder="1" applyAlignment="1">
      <alignment horizontal="center" vertical="center" wrapText="1"/>
    </xf>
    <xf numFmtId="0" fontId="7" fillId="0" borderId="30" xfId="0" applyFont="1" applyFill="1" applyBorder="1" applyAlignment="1">
      <alignment horizontal="center" vertical="center" wrapText="1"/>
    </xf>
    <xf numFmtId="6" fontId="7" fillId="0" borderId="29" xfId="1" applyNumberFormat="1" applyFont="1" applyFill="1" applyBorder="1" applyAlignment="1">
      <alignment horizontal="right" vertical="center" wrapText="1"/>
    </xf>
    <xf numFmtId="6" fontId="7" fillId="0" borderId="31" xfId="1" applyNumberFormat="1" applyFont="1" applyFill="1" applyBorder="1" applyAlignment="1">
      <alignment horizontal="right" vertical="center" wrapText="1"/>
    </xf>
    <xf numFmtId="6" fontId="7" fillId="0" borderId="30" xfId="1" applyNumberFormat="1" applyFont="1" applyFill="1" applyBorder="1" applyAlignment="1">
      <alignment horizontal="right" vertical="center" wrapText="1"/>
    </xf>
    <xf numFmtId="0" fontId="7" fillId="0" borderId="1" xfId="0" applyFont="1" applyFill="1" applyBorder="1" applyAlignment="1">
      <alignment horizontal="left" vertical="center" wrapText="1" indent="17"/>
    </xf>
    <xf numFmtId="0" fontId="7" fillId="0" borderId="2" xfId="0" applyFont="1" applyFill="1" applyBorder="1" applyAlignment="1">
      <alignment horizontal="left" vertical="center" wrapText="1" indent="17"/>
    </xf>
    <xf numFmtId="0" fontId="7" fillId="0" borderId="3" xfId="0" applyFont="1" applyFill="1" applyBorder="1" applyAlignment="1">
      <alignment horizontal="left" vertical="center" wrapText="1" indent="17"/>
    </xf>
  </cellXfs>
  <cellStyles count="2">
    <cellStyle name="桁区切り" xfId="1" builtinId="6"/>
    <cellStyle name="標準" xfId="0" builtinId="0"/>
  </cellStyles>
  <dxfs count="17">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
      <fill>
        <patternFill>
          <bgColor rgb="FFDDDDDD"/>
        </patternFill>
      </fill>
    </dxf>
  </dxfs>
  <tableStyles count="0" defaultTableStyle="TableStyleMedium2" defaultPivotStyle="PivotStyleLight16"/>
  <colors>
    <mruColors>
      <color rgb="FFD5F8FF"/>
      <color rgb="FFE4E4E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fmlaLink="$J$13" lockText="1"/>
</file>

<file path=xl/ctrlProps/ctrlProp10.xml><?xml version="1.0" encoding="utf-8"?>
<formControlPr xmlns="http://schemas.microsoft.com/office/spreadsheetml/2009/9/main" objectType="CheckBox" fmlaLink="$J$22" lockText="1"/>
</file>

<file path=xl/ctrlProps/ctrlProp11.xml><?xml version="1.0" encoding="utf-8"?>
<formControlPr xmlns="http://schemas.microsoft.com/office/spreadsheetml/2009/9/main" objectType="CheckBox" fmlaLink="$J$23" lockText="1"/>
</file>

<file path=xl/ctrlProps/ctrlProp12.xml><?xml version="1.0" encoding="utf-8"?>
<formControlPr xmlns="http://schemas.microsoft.com/office/spreadsheetml/2009/9/main" objectType="CheckBox" fmlaLink="$J$24" lockText="1"/>
</file>

<file path=xl/ctrlProps/ctrlProp13.xml><?xml version="1.0" encoding="utf-8"?>
<formControlPr xmlns="http://schemas.microsoft.com/office/spreadsheetml/2009/9/main" objectType="CheckBox" fmlaLink="$J$25" lockText="1"/>
</file>

<file path=xl/ctrlProps/ctrlProp14.xml><?xml version="1.0" encoding="utf-8"?>
<formControlPr xmlns="http://schemas.microsoft.com/office/spreadsheetml/2009/9/main" objectType="CheckBox" fmlaLink="$J$29" lockText="1"/>
</file>

<file path=xl/ctrlProps/ctrlProp15.xml><?xml version="1.0" encoding="utf-8"?>
<formControlPr xmlns="http://schemas.microsoft.com/office/spreadsheetml/2009/9/main" objectType="CheckBox" fmlaLink="$J$30" lockText="1"/>
</file>

<file path=xl/ctrlProps/ctrlProp16.xml><?xml version="1.0" encoding="utf-8"?>
<formControlPr xmlns="http://schemas.microsoft.com/office/spreadsheetml/2009/9/main" objectType="CheckBox" fmlaLink="$J$31" lockText="1"/>
</file>

<file path=xl/ctrlProps/ctrlProp17.xml><?xml version="1.0" encoding="utf-8"?>
<formControlPr xmlns="http://schemas.microsoft.com/office/spreadsheetml/2009/9/main" objectType="CheckBox" fmlaLink="$K$13" lockText="1"/>
</file>

<file path=xl/ctrlProps/ctrlProp18.xml><?xml version="1.0" encoding="utf-8"?>
<formControlPr xmlns="http://schemas.microsoft.com/office/spreadsheetml/2009/9/main" objectType="CheckBox" fmlaLink="$K$14" lockText="1"/>
</file>

<file path=xl/ctrlProps/ctrlProp19.xml><?xml version="1.0" encoding="utf-8"?>
<formControlPr xmlns="http://schemas.microsoft.com/office/spreadsheetml/2009/9/main" objectType="CheckBox" fmlaLink="$K$15" lockText="1"/>
</file>

<file path=xl/ctrlProps/ctrlProp2.xml><?xml version="1.0" encoding="utf-8"?>
<formControlPr xmlns="http://schemas.microsoft.com/office/spreadsheetml/2009/9/main" objectType="CheckBox" fmlaLink="$J$14" lockText="1"/>
</file>

<file path=xl/ctrlProps/ctrlProp20.xml><?xml version="1.0" encoding="utf-8"?>
<formControlPr xmlns="http://schemas.microsoft.com/office/spreadsheetml/2009/9/main" objectType="CheckBox" fmlaLink="$K$16" lockText="1"/>
</file>

<file path=xl/ctrlProps/ctrlProp21.xml><?xml version="1.0" encoding="utf-8"?>
<formControlPr xmlns="http://schemas.microsoft.com/office/spreadsheetml/2009/9/main" objectType="CheckBox" fmlaLink="$K$18" lockText="1"/>
</file>

<file path=xl/ctrlProps/ctrlProp22.xml><?xml version="1.0" encoding="utf-8"?>
<formControlPr xmlns="http://schemas.microsoft.com/office/spreadsheetml/2009/9/main" objectType="CheckBox" fmlaLink="$K$19" lockText="1"/>
</file>

<file path=xl/ctrlProps/ctrlProp23.xml><?xml version="1.0" encoding="utf-8"?>
<formControlPr xmlns="http://schemas.microsoft.com/office/spreadsheetml/2009/9/main" objectType="CheckBox" fmlaLink="$K$20" lockText="1"/>
</file>

<file path=xl/ctrlProps/ctrlProp24.xml><?xml version="1.0" encoding="utf-8"?>
<formControlPr xmlns="http://schemas.microsoft.com/office/spreadsheetml/2009/9/main" objectType="CheckBox" fmlaLink="$K$21" lockText="1"/>
</file>

<file path=xl/ctrlProps/ctrlProp25.xml><?xml version="1.0" encoding="utf-8"?>
<formControlPr xmlns="http://schemas.microsoft.com/office/spreadsheetml/2009/9/main" objectType="CheckBox" fmlaLink="$K$22" lockText="1"/>
</file>

<file path=xl/ctrlProps/ctrlProp26.xml><?xml version="1.0" encoding="utf-8"?>
<formControlPr xmlns="http://schemas.microsoft.com/office/spreadsheetml/2009/9/main" objectType="CheckBox" fmlaLink="$K$23" lockText="1"/>
</file>

<file path=xl/ctrlProps/ctrlProp27.xml><?xml version="1.0" encoding="utf-8"?>
<formControlPr xmlns="http://schemas.microsoft.com/office/spreadsheetml/2009/9/main" objectType="CheckBox" fmlaLink="$K$24" lockText="1"/>
</file>

<file path=xl/ctrlProps/ctrlProp28.xml><?xml version="1.0" encoding="utf-8"?>
<formControlPr xmlns="http://schemas.microsoft.com/office/spreadsheetml/2009/9/main" objectType="CheckBox" fmlaLink="$K$25" lockText="1"/>
</file>

<file path=xl/ctrlProps/ctrlProp29.xml><?xml version="1.0" encoding="utf-8"?>
<formControlPr xmlns="http://schemas.microsoft.com/office/spreadsheetml/2009/9/main" objectType="CheckBox" fmlaLink="$K$30" lockText="1"/>
</file>

<file path=xl/ctrlProps/ctrlProp3.xml><?xml version="1.0" encoding="utf-8"?>
<formControlPr xmlns="http://schemas.microsoft.com/office/spreadsheetml/2009/9/main" objectType="CheckBox" fmlaLink="$J$15" lockText="1"/>
</file>

<file path=xl/ctrlProps/ctrlProp30.xml><?xml version="1.0" encoding="utf-8"?>
<formControlPr xmlns="http://schemas.microsoft.com/office/spreadsheetml/2009/9/main" objectType="CheckBox" fmlaLink="$K$31" lockText="1"/>
</file>

<file path=xl/ctrlProps/ctrlProp31.xml><?xml version="1.0" encoding="utf-8"?>
<formControlPr xmlns="http://schemas.microsoft.com/office/spreadsheetml/2009/9/main" objectType="CheckBox" fmlaLink="$L$13" lockText="1"/>
</file>

<file path=xl/ctrlProps/ctrlProp32.xml><?xml version="1.0" encoding="utf-8"?>
<formControlPr xmlns="http://schemas.microsoft.com/office/spreadsheetml/2009/9/main" objectType="CheckBox" fmlaLink="$L$15" lockText="1"/>
</file>

<file path=xl/ctrlProps/ctrlProp33.xml><?xml version="1.0" encoding="utf-8"?>
<formControlPr xmlns="http://schemas.microsoft.com/office/spreadsheetml/2009/9/main" objectType="CheckBox" fmlaLink="$L$16" lockText="1"/>
</file>

<file path=xl/ctrlProps/ctrlProp34.xml><?xml version="1.0" encoding="utf-8"?>
<formControlPr xmlns="http://schemas.microsoft.com/office/spreadsheetml/2009/9/main" objectType="CheckBox" fmlaLink="$L$18" lockText="1"/>
</file>

<file path=xl/ctrlProps/ctrlProp35.xml><?xml version="1.0" encoding="utf-8"?>
<formControlPr xmlns="http://schemas.microsoft.com/office/spreadsheetml/2009/9/main" objectType="CheckBox" fmlaLink="$L$19" lockText="1"/>
</file>

<file path=xl/ctrlProps/ctrlProp36.xml><?xml version="1.0" encoding="utf-8"?>
<formControlPr xmlns="http://schemas.microsoft.com/office/spreadsheetml/2009/9/main" objectType="CheckBox" fmlaLink="$L$20" lockText="1"/>
</file>

<file path=xl/ctrlProps/ctrlProp37.xml><?xml version="1.0" encoding="utf-8"?>
<formControlPr xmlns="http://schemas.microsoft.com/office/spreadsheetml/2009/9/main" objectType="CheckBox" fmlaLink="$L$21" lockText="1"/>
</file>

<file path=xl/ctrlProps/ctrlProp38.xml><?xml version="1.0" encoding="utf-8"?>
<formControlPr xmlns="http://schemas.microsoft.com/office/spreadsheetml/2009/9/main" objectType="CheckBox" fmlaLink="$L$22" lockText="1"/>
</file>

<file path=xl/ctrlProps/ctrlProp39.xml><?xml version="1.0" encoding="utf-8"?>
<formControlPr xmlns="http://schemas.microsoft.com/office/spreadsheetml/2009/9/main" objectType="CheckBox" fmlaLink="$L$23" lockText="1"/>
</file>

<file path=xl/ctrlProps/ctrlProp4.xml><?xml version="1.0" encoding="utf-8"?>
<formControlPr xmlns="http://schemas.microsoft.com/office/spreadsheetml/2009/9/main" objectType="CheckBox" fmlaLink="$J$16" lockText="1"/>
</file>

<file path=xl/ctrlProps/ctrlProp40.xml><?xml version="1.0" encoding="utf-8"?>
<formControlPr xmlns="http://schemas.microsoft.com/office/spreadsheetml/2009/9/main" objectType="CheckBox" fmlaLink="$L$24" lockText="1"/>
</file>

<file path=xl/ctrlProps/ctrlProp41.xml><?xml version="1.0" encoding="utf-8"?>
<formControlPr xmlns="http://schemas.microsoft.com/office/spreadsheetml/2009/9/main" objectType="CheckBox" fmlaLink="$L$25" lockText="1"/>
</file>

<file path=xl/ctrlProps/ctrlProp42.xml><?xml version="1.0" encoding="utf-8"?>
<formControlPr xmlns="http://schemas.microsoft.com/office/spreadsheetml/2009/9/main" objectType="CheckBox" fmlaLink="$L$30" lockText="1"/>
</file>

<file path=xl/ctrlProps/ctrlProp43.xml><?xml version="1.0" encoding="utf-8"?>
<formControlPr xmlns="http://schemas.microsoft.com/office/spreadsheetml/2009/9/main" objectType="CheckBox" fmlaLink="$J$34" lockText="1"/>
</file>

<file path=xl/ctrlProps/ctrlProp44.xml><?xml version="1.0" encoding="utf-8"?>
<formControlPr xmlns="http://schemas.microsoft.com/office/spreadsheetml/2009/9/main" objectType="CheckBox" fmlaLink="$J$33" lockText="1"/>
</file>

<file path=xl/ctrlProps/ctrlProp45.xml><?xml version="1.0" encoding="utf-8"?>
<formControlPr xmlns="http://schemas.microsoft.com/office/spreadsheetml/2009/9/main" objectType="CheckBox" fmlaLink="$K$33" lockText="1"/>
</file>

<file path=xl/ctrlProps/ctrlProp46.xml><?xml version="1.0" encoding="utf-8"?>
<formControlPr xmlns="http://schemas.microsoft.com/office/spreadsheetml/2009/9/main" objectType="CheckBox" fmlaLink="$L$33" lockText="1"/>
</file>

<file path=xl/ctrlProps/ctrlProp47.xml><?xml version="1.0" encoding="utf-8"?>
<formControlPr xmlns="http://schemas.microsoft.com/office/spreadsheetml/2009/9/main" objectType="CheckBox" fmlaLink="$J$35" lockText="1"/>
</file>

<file path=xl/ctrlProps/ctrlProp48.xml><?xml version="1.0" encoding="utf-8"?>
<formControlPr xmlns="http://schemas.microsoft.com/office/spreadsheetml/2009/9/main" objectType="CheckBox" fmlaLink="$J$63" lockText="1"/>
</file>

<file path=xl/ctrlProps/ctrlProp49.xml><?xml version="1.0" encoding="utf-8"?>
<formControlPr xmlns="http://schemas.microsoft.com/office/spreadsheetml/2009/9/main" objectType="CheckBox" fmlaLink="$K$63" lockText="1"/>
</file>

<file path=xl/ctrlProps/ctrlProp5.xml><?xml version="1.0" encoding="utf-8"?>
<formControlPr xmlns="http://schemas.microsoft.com/office/spreadsheetml/2009/9/main" objectType="CheckBox" fmlaLink="$J$17" lockText="1"/>
</file>

<file path=xl/ctrlProps/ctrlProp50.xml><?xml version="1.0" encoding="utf-8"?>
<formControlPr xmlns="http://schemas.microsoft.com/office/spreadsheetml/2009/9/main" objectType="CheckBox" fmlaLink="$J$64" lockText="1" noThreeD="1"/>
</file>

<file path=xl/ctrlProps/ctrlProp51.xml><?xml version="1.0" encoding="utf-8"?>
<formControlPr xmlns="http://schemas.microsoft.com/office/spreadsheetml/2009/9/main" objectType="CheckBox" fmlaLink="$K$64" lockText="1" noThreeD="1"/>
</file>

<file path=xl/ctrlProps/ctrlProp52.xml><?xml version="1.0" encoding="utf-8"?>
<formControlPr xmlns="http://schemas.microsoft.com/office/spreadsheetml/2009/9/main" objectType="CheckBox" fmlaLink="$L$64" lockText="1" noThreeD="1"/>
</file>

<file path=xl/ctrlProps/ctrlProp53.xml><?xml version="1.0" encoding="utf-8"?>
<formControlPr xmlns="http://schemas.microsoft.com/office/spreadsheetml/2009/9/main" objectType="CheckBox" fmlaLink="$J$13" lockText="1"/>
</file>

<file path=xl/ctrlProps/ctrlProp54.xml><?xml version="1.0" encoding="utf-8"?>
<formControlPr xmlns="http://schemas.microsoft.com/office/spreadsheetml/2009/9/main" objectType="CheckBox" fmlaLink="$J$14" lockText="1"/>
</file>

<file path=xl/ctrlProps/ctrlProp55.xml><?xml version="1.0" encoding="utf-8"?>
<formControlPr xmlns="http://schemas.microsoft.com/office/spreadsheetml/2009/9/main" objectType="CheckBox" fmlaLink="$J$15" lockText="1"/>
</file>

<file path=xl/ctrlProps/ctrlProp56.xml><?xml version="1.0" encoding="utf-8"?>
<formControlPr xmlns="http://schemas.microsoft.com/office/spreadsheetml/2009/9/main" objectType="CheckBox" fmlaLink="$J$16" lockText="1"/>
</file>

<file path=xl/ctrlProps/ctrlProp57.xml><?xml version="1.0" encoding="utf-8"?>
<formControlPr xmlns="http://schemas.microsoft.com/office/spreadsheetml/2009/9/main" objectType="CheckBox" fmlaLink="$K$13" lockText="1"/>
</file>

<file path=xl/ctrlProps/ctrlProp58.xml><?xml version="1.0" encoding="utf-8"?>
<formControlPr xmlns="http://schemas.microsoft.com/office/spreadsheetml/2009/9/main" objectType="CheckBox" fmlaLink="$K$14" lockText="1"/>
</file>

<file path=xl/ctrlProps/ctrlProp59.xml><?xml version="1.0" encoding="utf-8"?>
<formControlPr xmlns="http://schemas.microsoft.com/office/spreadsheetml/2009/9/main" objectType="CheckBox" fmlaLink="$K$15" lockText="1"/>
</file>

<file path=xl/ctrlProps/ctrlProp6.xml><?xml version="1.0" encoding="utf-8"?>
<formControlPr xmlns="http://schemas.microsoft.com/office/spreadsheetml/2009/9/main" objectType="CheckBox" fmlaLink="$J$18" lockText="1"/>
</file>

<file path=xl/ctrlProps/ctrlProp60.xml><?xml version="1.0" encoding="utf-8"?>
<formControlPr xmlns="http://schemas.microsoft.com/office/spreadsheetml/2009/9/main" objectType="CheckBox" fmlaLink="$K$16" lockText="1"/>
</file>

<file path=xl/ctrlProps/ctrlProp61.xml><?xml version="1.0" encoding="utf-8"?>
<formControlPr xmlns="http://schemas.microsoft.com/office/spreadsheetml/2009/9/main" objectType="CheckBox" fmlaLink="$L$13" lockText="1"/>
</file>

<file path=xl/ctrlProps/ctrlProp62.xml><?xml version="1.0" encoding="utf-8"?>
<formControlPr xmlns="http://schemas.microsoft.com/office/spreadsheetml/2009/9/main" objectType="CheckBox" fmlaLink="$L$14" lockText="1"/>
</file>

<file path=xl/ctrlProps/ctrlProp63.xml><?xml version="1.0" encoding="utf-8"?>
<formControlPr xmlns="http://schemas.microsoft.com/office/spreadsheetml/2009/9/main" objectType="CheckBox" fmlaLink="$L$15" lockText="1"/>
</file>

<file path=xl/ctrlProps/ctrlProp64.xml><?xml version="1.0" encoding="utf-8"?>
<formControlPr xmlns="http://schemas.microsoft.com/office/spreadsheetml/2009/9/main" objectType="CheckBox" fmlaLink="$L$16" lockText="1"/>
</file>

<file path=xl/ctrlProps/ctrlProp65.xml><?xml version="1.0" encoding="utf-8"?>
<formControlPr xmlns="http://schemas.microsoft.com/office/spreadsheetml/2009/9/main" objectType="CheckBox" fmlaLink="$J$20" lockText="1"/>
</file>

<file path=xl/ctrlProps/ctrlProp66.xml><?xml version="1.0" encoding="utf-8"?>
<formControlPr xmlns="http://schemas.microsoft.com/office/spreadsheetml/2009/9/main" objectType="CheckBox" fmlaLink="$K$20" lockText="1"/>
</file>

<file path=xl/ctrlProps/ctrlProp67.xml><?xml version="1.0" encoding="utf-8"?>
<formControlPr xmlns="http://schemas.microsoft.com/office/spreadsheetml/2009/9/main" objectType="CheckBox" fmlaLink="$L$20" lockText="1"/>
</file>

<file path=xl/ctrlProps/ctrlProp68.xml><?xml version="1.0" encoding="utf-8"?>
<formControlPr xmlns="http://schemas.microsoft.com/office/spreadsheetml/2009/9/main" objectType="CheckBox" fmlaLink="$J$21" lockText="1"/>
</file>

<file path=xl/ctrlProps/ctrlProp69.xml><?xml version="1.0" encoding="utf-8"?>
<formControlPr xmlns="http://schemas.microsoft.com/office/spreadsheetml/2009/9/main" objectType="CheckBox" fmlaLink="$U$25" lockText="1"/>
</file>

<file path=xl/ctrlProps/ctrlProp7.xml><?xml version="1.0" encoding="utf-8"?>
<formControlPr xmlns="http://schemas.microsoft.com/office/spreadsheetml/2009/9/main" objectType="CheckBox" fmlaLink="$J$19" lockText="1"/>
</file>

<file path=xl/ctrlProps/ctrlProp70.xml><?xml version="1.0" encoding="utf-8"?>
<formControlPr xmlns="http://schemas.microsoft.com/office/spreadsheetml/2009/9/main" objectType="CheckBox" fmlaLink="$V$25" lockText="1"/>
</file>

<file path=xl/ctrlProps/ctrlProp8.xml><?xml version="1.0" encoding="utf-8"?>
<formControlPr xmlns="http://schemas.microsoft.com/office/spreadsheetml/2009/9/main" objectType="CheckBox" fmlaLink="$J$20" lockText="1"/>
</file>

<file path=xl/ctrlProps/ctrlProp9.xml><?xml version="1.0" encoding="utf-8"?>
<formControlPr xmlns="http://schemas.microsoft.com/office/spreadsheetml/2009/9/main" objectType="CheckBox" fmlaLink="$J$21" lockText="1"/>
</file>

<file path=xl/drawings/drawing1.xml><?xml version="1.0" encoding="utf-8"?>
<xdr:wsDr xmlns:xdr="http://schemas.openxmlformats.org/drawingml/2006/spreadsheetDrawing" xmlns:a="http://schemas.openxmlformats.org/drawingml/2006/main">
  <xdr:twoCellAnchor>
    <xdr:from>
      <xdr:col>8</xdr:col>
      <xdr:colOff>228600</xdr:colOff>
      <xdr:row>4</xdr:row>
      <xdr:rowOff>123825</xdr:rowOff>
    </xdr:from>
    <xdr:to>
      <xdr:col>10</xdr:col>
      <xdr:colOff>152400</xdr:colOff>
      <xdr:row>5</xdr:row>
      <xdr:rowOff>180975</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2695575" y="971550"/>
          <a:ext cx="571500" cy="200025"/>
        </a:xfrm>
        <a:prstGeom prst="rect">
          <a:avLst/>
        </a:prstGeom>
        <a:solidFill>
          <a:srgbClr val="99CCFF"/>
        </a:solidFill>
        <a:ln w="9525" cap="flat" cmpd="sng" algn="ctr">
          <a:noFill/>
          <a:prstDash val="solid"/>
          <a:round/>
          <a:headEnd type="none" w="med" len="med"/>
          <a:tailEnd type="none" w="med" len="med"/>
        </a:ln>
        <a:effectLst/>
      </xdr:spPr>
      <xdr:txBody>
        <a:bodyPr vertOverflow="clip" horzOverflow="clip" wrap="square" lIns="18288" tIns="0" rIns="0" bIns="0" rtlCol="0" anchor="t" upright="1">
          <a:spAutoFit/>
        </a:bodyPr>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4</xdr:col>
          <xdr:colOff>38100</xdr:colOff>
          <xdr:row>12</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57150</xdr:rowOff>
        </xdr:from>
        <xdr:to>
          <xdr:col>4</xdr:col>
          <xdr:colOff>38100</xdr:colOff>
          <xdr:row>13</xdr:row>
          <xdr:rowOff>266700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4</xdr:col>
          <xdr:colOff>38100</xdr:colOff>
          <xdr:row>14</xdr:row>
          <xdr:rowOff>276225</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66675</xdr:rowOff>
        </xdr:from>
        <xdr:to>
          <xdr:col>4</xdr:col>
          <xdr:colOff>38100</xdr:colOff>
          <xdr:row>15</xdr:row>
          <xdr:rowOff>276225</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16</xdr:row>
          <xdr:rowOff>66675</xdr:rowOff>
        </xdr:from>
        <xdr:to>
          <xdr:col>4</xdr:col>
          <xdr:colOff>38100</xdr:colOff>
          <xdr:row>16</xdr:row>
          <xdr:rowOff>276225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17</xdr:row>
          <xdr:rowOff>66675</xdr:rowOff>
        </xdr:from>
        <xdr:to>
          <xdr:col>4</xdr:col>
          <xdr:colOff>38100</xdr:colOff>
          <xdr:row>17</xdr:row>
          <xdr:rowOff>276225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18</xdr:row>
          <xdr:rowOff>66675</xdr:rowOff>
        </xdr:from>
        <xdr:to>
          <xdr:col>4</xdr:col>
          <xdr:colOff>38100</xdr:colOff>
          <xdr:row>18</xdr:row>
          <xdr:rowOff>276225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19</xdr:row>
          <xdr:rowOff>66675</xdr:rowOff>
        </xdr:from>
        <xdr:to>
          <xdr:col>4</xdr:col>
          <xdr:colOff>28575</xdr:colOff>
          <xdr:row>19</xdr:row>
          <xdr:rowOff>276225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161925</xdr:rowOff>
        </xdr:from>
        <xdr:to>
          <xdr:col>4</xdr:col>
          <xdr:colOff>38100</xdr:colOff>
          <xdr:row>20</xdr:row>
          <xdr:rowOff>371475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21</xdr:row>
          <xdr:rowOff>66675</xdr:rowOff>
        </xdr:from>
        <xdr:to>
          <xdr:col>4</xdr:col>
          <xdr:colOff>38100</xdr:colOff>
          <xdr:row>21</xdr:row>
          <xdr:rowOff>276225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22</xdr:row>
          <xdr:rowOff>66675</xdr:rowOff>
        </xdr:from>
        <xdr:to>
          <xdr:col>4</xdr:col>
          <xdr:colOff>38100</xdr:colOff>
          <xdr:row>22</xdr:row>
          <xdr:rowOff>276225</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100-00000B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23</xdr:row>
          <xdr:rowOff>66675</xdr:rowOff>
        </xdr:from>
        <xdr:to>
          <xdr:col>4</xdr:col>
          <xdr:colOff>38100</xdr:colOff>
          <xdr:row>23</xdr:row>
          <xdr:rowOff>276225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100-00000C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24</xdr:row>
          <xdr:rowOff>152400</xdr:rowOff>
        </xdr:from>
        <xdr:to>
          <xdr:col>4</xdr:col>
          <xdr:colOff>38100</xdr:colOff>
          <xdr:row>24</xdr:row>
          <xdr:rowOff>361950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100-00000D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28</xdr:row>
          <xdr:rowOff>66675</xdr:rowOff>
        </xdr:from>
        <xdr:to>
          <xdr:col>4</xdr:col>
          <xdr:colOff>38100</xdr:colOff>
          <xdr:row>28</xdr:row>
          <xdr:rowOff>276225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29</xdr:row>
          <xdr:rowOff>66675</xdr:rowOff>
        </xdr:from>
        <xdr:to>
          <xdr:col>4</xdr:col>
          <xdr:colOff>38100</xdr:colOff>
          <xdr:row>29</xdr:row>
          <xdr:rowOff>276225</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100-00000F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30</xdr:row>
          <xdr:rowOff>66675</xdr:rowOff>
        </xdr:from>
        <xdr:to>
          <xdr:col>4</xdr:col>
          <xdr:colOff>38100</xdr:colOff>
          <xdr:row>30</xdr:row>
          <xdr:rowOff>276225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12</xdr:row>
          <xdr:rowOff>57150</xdr:rowOff>
        </xdr:from>
        <xdr:to>
          <xdr:col>6</xdr:col>
          <xdr:colOff>28575</xdr:colOff>
          <xdr:row>12</xdr:row>
          <xdr:rowOff>266700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13</xdr:row>
          <xdr:rowOff>47625</xdr:rowOff>
        </xdr:from>
        <xdr:to>
          <xdr:col>6</xdr:col>
          <xdr:colOff>28575</xdr:colOff>
          <xdr:row>13</xdr:row>
          <xdr:rowOff>257175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14</xdr:row>
          <xdr:rowOff>57150</xdr:rowOff>
        </xdr:from>
        <xdr:to>
          <xdr:col>6</xdr:col>
          <xdr:colOff>28575</xdr:colOff>
          <xdr:row>14</xdr:row>
          <xdr:rowOff>266700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57150</xdr:rowOff>
        </xdr:from>
        <xdr:to>
          <xdr:col>6</xdr:col>
          <xdr:colOff>28575</xdr:colOff>
          <xdr:row>15</xdr:row>
          <xdr:rowOff>266700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100-000014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17</xdr:row>
          <xdr:rowOff>57150</xdr:rowOff>
        </xdr:from>
        <xdr:to>
          <xdr:col>6</xdr:col>
          <xdr:colOff>28575</xdr:colOff>
          <xdr:row>17</xdr:row>
          <xdr:rowOff>266700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100-000015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18</xdr:row>
          <xdr:rowOff>57150</xdr:rowOff>
        </xdr:from>
        <xdr:to>
          <xdr:col>6</xdr:col>
          <xdr:colOff>28575</xdr:colOff>
          <xdr:row>18</xdr:row>
          <xdr:rowOff>266700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100-000016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19</xdr:row>
          <xdr:rowOff>57150</xdr:rowOff>
        </xdr:from>
        <xdr:to>
          <xdr:col>6</xdr:col>
          <xdr:colOff>28575</xdr:colOff>
          <xdr:row>19</xdr:row>
          <xdr:rowOff>266700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100-000017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20</xdr:row>
          <xdr:rowOff>152400</xdr:rowOff>
        </xdr:from>
        <xdr:to>
          <xdr:col>6</xdr:col>
          <xdr:colOff>28575</xdr:colOff>
          <xdr:row>20</xdr:row>
          <xdr:rowOff>361950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100-000018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21</xdr:row>
          <xdr:rowOff>57150</xdr:rowOff>
        </xdr:from>
        <xdr:to>
          <xdr:col>6</xdr:col>
          <xdr:colOff>28575</xdr:colOff>
          <xdr:row>21</xdr:row>
          <xdr:rowOff>266700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100-000019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22</xdr:row>
          <xdr:rowOff>57150</xdr:rowOff>
        </xdr:from>
        <xdr:to>
          <xdr:col>6</xdr:col>
          <xdr:colOff>28575</xdr:colOff>
          <xdr:row>22</xdr:row>
          <xdr:rowOff>266700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100-00001A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23</xdr:row>
          <xdr:rowOff>57150</xdr:rowOff>
        </xdr:from>
        <xdr:to>
          <xdr:col>6</xdr:col>
          <xdr:colOff>28575</xdr:colOff>
          <xdr:row>23</xdr:row>
          <xdr:rowOff>266700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100-00001B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24</xdr:row>
          <xdr:rowOff>142875</xdr:rowOff>
        </xdr:from>
        <xdr:to>
          <xdr:col>6</xdr:col>
          <xdr:colOff>28575</xdr:colOff>
          <xdr:row>24</xdr:row>
          <xdr:rowOff>352425</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100-00001C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29</xdr:row>
          <xdr:rowOff>57150</xdr:rowOff>
        </xdr:from>
        <xdr:to>
          <xdr:col>6</xdr:col>
          <xdr:colOff>28575</xdr:colOff>
          <xdr:row>29</xdr:row>
          <xdr:rowOff>266700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100-00001D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30</xdr:row>
          <xdr:rowOff>57150</xdr:rowOff>
        </xdr:from>
        <xdr:to>
          <xdr:col>6</xdr:col>
          <xdr:colOff>28575</xdr:colOff>
          <xdr:row>30</xdr:row>
          <xdr:rowOff>266700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100-00001E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12</xdr:row>
          <xdr:rowOff>57150</xdr:rowOff>
        </xdr:from>
        <xdr:to>
          <xdr:col>8</xdr:col>
          <xdr:colOff>38100</xdr:colOff>
          <xdr:row>12</xdr:row>
          <xdr:rowOff>266700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100-00001F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57150</xdr:rowOff>
        </xdr:from>
        <xdr:to>
          <xdr:col>8</xdr:col>
          <xdr:colOff>38100</xdr:colOff>
          <xdr:row>14</xdr:row>
          <xdr:rowOff>266700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100-000020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57150</xdr:rowOff>
        </xdr:from>
        <xdr:to>
          <xdr:col>8</xdr:col>
          <xdr:colOff>38100</xdr:colOff>
          <xdr:row>15</xdr:row>
          <xdr:rowOff>266700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100-000021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17</xdr:row>
          <xdr:rowOff>57150</xdr:rowOff>
        </xdr:from>
        <xdr:to>
          <xdr:col>8</xdr:col>
          <xdr:colOff>38100</xdr:colOff>
          <xdr:row>17</xdr:row>
          <xdr:rowOff>266700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100-000022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18</xdr:row>
          <xdr:rowOff>57150</xdr:rowOff>
        </xdr:from>
        <xdr:to>
          <xdr:col>8</xdr:col>
          <xdr:colOff>38100</xdr:colOff>
          <xdr:row>18</xdr:row>
          <xdr:rowOff>266700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100-000023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xdr:colOff>
          <xdr:row>19</xdr:row>
          <xdr:rowOff>57150</xdr:rowOff>
        </xdr:from>
        <xdr:to>
          <xdr:col>8</xdr:col>
          <xdr:colOff>28575</xdr:colOff>
          <xdr:row>19</xdr:row>
          <xdr:rowOff>266700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100-000024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20</xdr:row>
          <xdr:rowOff>152400</xdr:rowOff>
        </xdr:from>
        <xdr:to>
          <xdr:col>8</xdr:col>
          <xdr:colOff>38100</xdr:colOff>
          <xdr:row>20</xdr:row>
          <xdr:rowOff>361950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100-000025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21</xdr:row>
          <xdr:rowOff>57150</xdr:rowOff>
        </xdr:from>
        <xdr:to>
          <xdr:col>8</xdr:col>
          <xdr:colOff>38100</xdr:colOff>
          <xdr:row>21</xdr:row>
          <xdr:rowOff>266700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100-000026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22</xdr:row>
          <xdr:rowOff>57150</xdr:rowOff>
        </xdr:from>
        <xdr:to>
          <xdr:col>8</xdr:col>
          <xdr:colOff>38100</xdr:colOff>
          <xdr:row>22</xdr:row>
          <xdr:rowOff>266700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100-000027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23</xdr:row>
          <xdr:rowOff>57150</xdr:rowOff>
        </xdr:from>
        <xdr:to>
          <xdr:col>8</xdr:col>
          <xdr:colOff>38100</xdr:colOff>
          <xdr:row>23</xdr:row>
          <xdr:rowOff>266700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100-000028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24</xdr:row>
          <xdr:rowOff>142875</xdr:rowOff>
        </xdr:from>
        <xdr:to>
          <xdr:col>8</xdr:col>
          <xdr:colOff>38100</xdr:colOff>
          <xdr:row>24</xdr:row>
          <xdr:rowOff>352425</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100-000029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57150</xdr:rowOff>
        </xdr:from>
        <xdr:to>
          <xdr:col>8</xdr:col>
          <xdr:colOff>38100</xdr:colOff>
          <xdr:row>29</xdr:row>
          <xdr:rowOff>266700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100-00002A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33</xdr:row>
          <xdr:rowOff>66675</xdr:rowOff>
        </xdr:from>
        <xdr:to>
          <xdr:col>4</xdr:col>
          <xdr:colOff>38100</xdr:colOff>
          <xdr:row>33</xdr:row>
          <xdr:rowOff>276225</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100-00002B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32</xdr:row>
          <xdr:rowOff>66675</xdr:rowOff>
        </xdr:from>
        <xdr:to>
          <xdr:col>4</xdr:col>
          <xdr:colOff>38100</xdr:colOff>
          <xdr:row>32</xdr:row>
          <xdr:rowOff>276225</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100-00002C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32</xdr:row>
          <xdr:rowOff>57150</xdr:rowOff>
        </xdr:from>
        <xdr:to>
          <xdr:col>6</xdr:col>
          <xdr:colOff>28575</xdr:colOff>
          <xdr:row>32</xdr:row>
          <xdr:rowOff>266700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100-00002D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32</xdr:row>
          <xdr:rowOff>57150</xdr:rowOff>
        </xdr:from>
        <xdr:to>
          <xdr:col>8</xdr:col>
          <xdr:colOff>38100</xdr:colOff>
          <xdr:row>32</xdr:row>
          <xdr:rowOff>266700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100-00002E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34</xdr:row>
          <xdr:rowOff>66675</xdr:rowOff>
        </xdr:from>
        <xdr:to>
          <xdr:col>4</xdr:col>
          <xdr:colOff>38100</xdr:colOff>
          <xdr:row>34</xdr:row>
          <xdr:rowOff>276225</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100-00002F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219075</xdr:rowOff>
        </xdr:from>
        <xdr:to>
          <xdr:col>2</xdr:col>
          <xdr:colOff>342900</xdr:colOff>
          <xdr:row>40</xdr:row>
          <xdr:rowOff>104775</xdr:rowOff>
        </xdr:to>
        <xdr:sp macro="" textlink="">
          <xdr:nvSpPr>
            <xdr:cNvPr id="2096" name="Check Box 48" hidden="1">
              <a:extLst>
                <a:ext uri="{63B3BB69-23CF-44E3-9099-C40C66FF867C}">
                  <a14:compatExt spid="_x0000_s2096"/>
                </a:ext>
                <a:ext uri="{FF2B5EF4-FFF2-40B4-BE49-F238E27FC236}">
                  <a16:creationId xmlns:a16="http://schemas.microsoft.com/office/drawing/2014/main" id="{00000000-0008-0000-0100-000030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41</xdr:row>
          <xdr:rowOff>228600</xdr:rowOff>
        </xdr:from>
        <xdr:to>
          <xdr:col>2</xdr:col>
          <xdr:colOff>304800</xdr:colOff>
          <xdr:row>42</xdr:row>
          <xdr:rowOff>114300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100-00003108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281659</xdr:colOff>
          <xdr:row>52</xdr:row>
          <xdr:rowOff>196830</xdr:rowOff>
        </xdr:from>
        <xdr:to>
          <xdr:col>1</xdr:col>
          <xdr:colOff>252940</xdr:colOff>
          <xdr:row>56</xdr:row>
          <xdr:rowOff>16913</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281659" y="14798655"/>
              <a:ext cx="314181" cy="801158"/>
              <a:chOff x="2406098" y="15912582"/>
              <a:chExt cx="305859" cy="669908"/>
            </a:xfrm>
          </xdr:grpSpPr>
          <xdr:sp macro="" textlink="">
            <xdr:nvSpPr>
              <xdr:cNvPr id="2098" name="Check Box 50" hidden="1">
                <a:extLst>
                  <a:ext uri="{63B3BB69-23CF-44E3-9099-C40C66FF867C}">
                    <a14:compatExt spid="_x0000_s2098"/>
                  </a:ext>
                  <a:ext uri="{FF2B5EF4-FFF2-40B4-BE49-F238E27FC236}">
                    <a16:creationId xmlns:a16="http://schemas.microsoft.com/office/drawing/2014/main" id="{00000000-0008-0000-0100-000032080000}"/>
                  </a:ext>
                </a:extLst>
              </xdr:cNvPr>
              <xdr:cNvSpPr/>
            </xdr:nvSpPr>
            <xdr:spPr bwMode="auto">
              <a:xfrm>
                <a:off x="2406098" y="15912582"/>
                <a:ext cx="305859" cy="2455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99" name="Check Box 51" hidden="1">
                <a:extLst>
                  <a:ext uri="{63B3BB69-23CF-44E3-9099-C40C66FF867C}">
                    <a14:compatExt spid="_x0000_s2099"/>
                  </a:ext>
                  <a:ext uri="{FF2B5EF4-FFF2-40B4-BE49-F238E27FC236}">
                    <a16:creationId xmlns:a16="http://schemas.microsoft.com/office/drawing/2014/main" id="{00000000-0008-0000-0100-000033080000}"/>
                  </a:ext>
                </a:extLst>
              </xdr:cNvPr>
              <xdr:cNvSpPr/>
            </xdr:nvSpPr>
            <xdr:spPr bwMode="auto">
              <a:xfrm>
                <a:off x="2410078" y="16122147"/>
                <a:ext cx="297391" cy="2434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100" name="Check Box 52" hidden="1">
                <a:extLst>
                  <a:ext uri="{63B3BB69-23CF-44E3-9099-C40C66FF867C}">
                    <a14:compatExt spid="_x0000_s2100"/>
                  </a:ext>
                  <a:ext uri="{FF2B5EF4-FFF2-40B4-BE49-F238E27FC236}">
                    <a16:creationId xmlns:a16="http://schemas.microsoft.com/office/drawing/2014/main" id="{00000000-0008-0000-0100-000034080000}"/>
                  </a:ext>
                </a:extLst>
              </xdr:cNvPr>
              <xdr:cNvSpPr/>
            </xdr:nvSpPr>
            <xdr:spPr bwMode="auto">
              <a:xfrm>
                <a:off x="2410329" y="16339074"/>
                <a:ext cx="297391" cy="24341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38100</xdr:colOff>
          <xdr:row>12</xdr:row>
          <xdr:rowOff>66675</xdr:rowOff>
        </xdr:from>
        <xdr:to>
          <xdr:col>4</xdr:col>
          <xdr:colOff>57150</xdr:colOff>
          <xdr:row>12</xdr:row>
          <xdr:rowOff>276225</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xdr:row>
          <xdr:rowOff>66675</xdr:rowOff>
        </xdr:from>
        <xdr:to>
          <xdr:col>4</xdr:col>
          <xdr:colOff>57150</xdr:colOff>
          <xdr:row>13</xdr:row>
          <xdr:rowOff>276225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xdr:row>
          <xdr:rowOff>66675</xdr:rowOff>
        </xdr:from>
        <xdr:to>
          <xdr:col>4</xdr:col>
          <xdr:colOff>57150</xdr:colOff>
          <xdr:row>14</xdr:row>
          <xdr:rowOff>276225</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15</xdr:row>
          <xdr:rowOff>152400</xdr:rowOff>
        </xdr:from>
        <xdr:to>
          <xdr:col>4</xdr:col>
          <xdr:colOff>57150</xdr:colOff>
          <xdr:row>15</xdr:row>
          <xdr:rowOff>361950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12</xdr:row>
          <xdr:rowOff>57150</xdr:rowOff>
        </xdr:from>
        <xdr:to>
          <xdr:col>6</xdr:col>
          <xdr:colOff>38100</xdr:colOff>
          <xdr:row>12</xdr:row>
          <xdr:rowOff>266700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13</xdr:row>
          <xdr:rowOff>57150</xdr:rowOff>
        </xdr:from>
        <xdr:to>
          <xdr:col>6</xdr:col>
          <xdr:colOff>38100</xdr:colOff>
          <xdr:row>13</xdr:row>
          <xdr:rowOff>266700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14</xdr:row>
          <xdr:rowOff>57150</xdr:rowOff>
        </xdr:from>
        <xdr:to>
          <xdr:col>6</xdr:col>
          <xdr:colOff>38100</xdr:colOff>
          <xdr:row>14</xdr:row>
          <xdr:rowOff>266700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15</xdr:row>
          <xdr:rowOff>142875</xdr:rowOff>
        </xdr:from>
        <xdr:to>
          <xdr:col>6</xdr:col>
          <xdr:colOff>38100</xdr:colOff>
          <xdr:row>15</xdr:row>
          <xdr:rowOff>352425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12</xdr:row>
          <xdr:rowOff>57150</xdr:rowOff>
        </xdr:from>
        <xdr:to>
          <xdr:col>8</xdr:col>
          <xdr:colOff>57150</xdr:colOff>
          <xdr:row>12</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13</xdr:row>
          <xdr:rowOff>57150</xdr:rowOff>
        </xdr:from>
        <xdr:to>
          <xdr:col>8</xdr:col>
          <xdr:colOff>57150</xdr:colOff>
          <xdr:row>13</xdr:row>
          <xdr:rowOff>266700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14</xdr:row>
          <xdr:rowOff>57150</xdr:rowOff>
        </xdr:from>
        <xdr:to>
          <xdr:col>8</xdr:col>
          <xdr:colOff>57150</xdr:colOff>
          <xdr:row>14</xdr:row>
          <xdr:rowOff>266700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15</xdr:row>
          <xdr:rowOff>142875</xdr:rowOff>
        </xdr:from>
        <xdr:to>
          <xdr:col>8</xdr:col>
          <xdr:colOff>57150</xdr:colOff>
          <xdr:row>15</xdr:row>
          <xdr:rowOff>352425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19</xdr:row>
          <xdr:rowOff>66675</xdr:rowOff>
        </xdr:from>
        <xdr:to>
          <xdr:col>4</xdr:col>
          <xdr:colOff>57150</xdr:colOff>
          <xdr:row>19</xdr:row>
          <xdr:rowOff>276225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xdr:colOff>
          <xdr:row>19</xdr:row>
          <xdr:rowOff>57150</xdr:rowOff>
        </xdr:from>
        <xdr:to>
          <xdr:col>6</xdr:col>
          <xdr:colOff>38100</xdr:colOff>
          <xdr:row>19</xdr:row>
          <xdr:rowOff>266700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19</xdr:row>
          <xdr:rowOff>57150</xdr:rowOff>
        </xdr:from>
        <xdr:to>
          <xdr:col>8</xdr:col>
          <xdr:colOff>57150</xdr:colOff>
          <xdr:row>19</xdr:row>
          <xdr:rowOff>266700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20</xdr:row>
          <xdr:rowOff>66675</xdr:rowOff>
        </xdr:from>
        <xdr:to>
          <xdr:col>4</xdr:col>
          <xdr:colOff>57150</xdr:colOff>
          <xdr:row>20</xdr:row>
          <xdr:rowOff>276225</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23</xdr:row>
          <xdr:rowOff>57150</xdr:rowOff>
        </xdr:from>
        <xdr:to>
          <xdr:col>2</xdr:col>
          <xdr:colOff>342900</xdr:colOff>
          <xdr:row>23</xdr:row>
          <xdr:rowOff>247650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1628775</xdr:colOff>
          <xdr:row>24</xdr:row>
          <xdr:rowOff>66675</xdr:rowOff>
        </xdr:from>
        <xdr:to>
          <xdr:col>2</xdr:col>
          <xdr:colOff>304800</xdr:colOff>
          <xdr:row>24</xdr:row>
          <xdr:rowOff>257175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ffectLst/>
            <a:extLst>
              <a:ext uri="{909E8E84-426E-40DD-AFC4-6F175D3DCCD1}">
                <a14:hiddenFill>
                  <a:solidFill>
                    <a:srgbClr val="FFFFE1" mc:Ignorable="a14" a14:legacySpreadsheetColorIndex="80"/>
                  </a:solidFill>
                </a14:hiddenFill>
              </a:ext>
              <a:ext uri="{91240B29-F687-4F45-9708-019B960494DF}">
                <a14:hiddenLine w="9525">
                  <a:solidFill>
                    <a:srgbClr val="000000"/>
                  </a:solidFill>
                  <a:miter lim="800000"/>
                  <a:headEnd/>
                  <a:tailEnd/>
                </a14:hiddenLine>
              </a:ext>
              <a:ext uri="{53640926-AAD7-44D8-BBD7-CCE9431645EC}">
                <a14:shadowObscured val="1"/>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7.xml"/><Relationship Id="rId13" Type="http://schemas.openxmlformats.org/officeDocument/2006/relationships/ctrlProp" Target="../ctrlProps/ctrlProp62.xml"/><Relationship Id="rId18" Type="http://schemas.openxmlformats.org/officeDocument/2006/relationships/ctrlProp" Target="../ctrlProps/ctrlProp67.xml"/><Relationship Id="rId3" Type="http://schemas.openxmlformats.org/officeDocument/2006/relationships/vmlDrawing" Target="../drawings/vmlDrawing3.vml"/><Relationship Id="rId21" Type="http://schemas.openxmlformats.org/officeDocument/2006/relationships/ctrlProp" Target="../ctrlProps/ctrlProp70.xml"/><Relationship Id="rId7" Type="http://schemas.openxmlformats.org/officeDocument/2006/relationships/ctrlProp" Target="../ctrlProps/ctrlProp56.xml"/><Relationship Id="rId12" Type="http://schemas.openxmlformats.org/officeDocument/2006/relationships/ctrlProp" Target="../ctrlProps/ctrlProp61.xml"/><Relationship Id="rId17" Type="http://schemas.openxmlformats.org/officeDocument/2006/relationships/ctrlProp" Target="../ctrlProps/ctrlProp66.xml"/><Relationship Id="rId2" Type="http://schemas.openxmlformats.org/officeDocument/2006/relationships/drawing" Target="../drawings/drawing3.xml"/><Relationship Id="rId16" Type="http://schemas.openxmlformats.org/officeDocument/2006/relationships/ctrlProp" Target="../ctrlProps/ctrlProp65.xml"/><Relationship Id="rId20" Type="http://schemas.openxmlformats.org/officeDocument/2006/relationships/ctrlProp" Target="../ctrlProps/ctrlProp69.xml"/><Relationship Id="rId1" Type="http://schemas.openxmlformats.org/officeDocument/2006/relationships/printerSettings" Target="../printerSettings/printerSettings3.bin"/><Relationship Id="rId6" Type="http://schemas.openxmlformats.org/officeDocument/2006/relationships/ctrlProp" Target="../ctrlProps/ctrlProp55.xml"/><Relationship Id="rId11" Type="http://schemas.openxmlformats.org/officeDocument/2006/relationships/ctrlProp" Target="../ctrlProps/ctrlProp60.xml"/><Relationship Id="rId5" Type="http://schemas.openxmlformats.org/officeDocument/2006/relationships/ctrlProp" Target="../ctrlProps/ctrlProp54.xml"/><Relationship Id="rId15" Type="http://schemas.openxmlformats.org/officeDocument/2006/relationships/ctrlProp" Target="../ctrlProps/ctrlProp64.xml"/><Relationship Id="rId10" Type="http://schemas.openxmlformats.org/officeDocument/2006/relationships/ctrlProp" Target="../ctrlProps/ctrlProp59.xml"/><Relationship Id="rId19" Type="http://schemas.openxmlformats.org/officeDocument/2006/relationships/ctrlProp" Target="../ctrlProps/ctrlProp68.xml"/><Relationship Id="rId4" Type="http://schemas.openxmlformats.org/officeDocument/2006/relationships/ctrlProp" Target="../ctrlProps/ctrlProp53.xml"/><Relationship Id="rId9" Type="http://schemas.openxmlformats.org/officeDocument/2006/relationships/ctrlProp" Target="../ctrlProps/ctrlProp58.xml"/><Relationship Id="rId14"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FF"/>
  </sheetPr>
  <dimension ref="A1:Y66"/>
  <sheetViews>
    <sheetView showGridLines="0" topLeftCell="A37" zoomScaleNormal="100" workbookViewId="0">
      <selection activeCell="G10" sqref="G10:L10"/>
    </sheetView>
  </sheetViews>
  <sheetFormatPr defaultRowHeight="13.5" x14ac:dyDescent="0.15"/>
  <cols>
    <col min="1" max="3" width="4" style="1" customWidth="1"/>
    <col min="4" max="4" width="4" style="2" customWidth="1"/>
    <col min="5" max="5" width="4" style="1" customWidth="1"/>
    <col min="6" max="6" width="3.875" style="2" customWidth="1"/>
    <col min="7" max="19" width="4.25" style="1" customWidth="1"/>
    <col min="20" max="20" width="3.5" style="1" bestFit="1" customWidth="1"/>
    <col min="21" max="21" width="3.375" style="1" bestFit="1" customWidth="1"/>
    <col min="22" max="22" width="3.5" style="1" bestFit="1" customWidth="1"/>
    <col min="23" max="23" width="3.375" style="1" bestFit="1" customWidth="1"/>
    <col min="24" max="24" width="3.5" style="1" bestFit="1" customWidth="1"/>
    <col min="25" max="25" width="3.375" style="1" bestFit="1" customWidth="1"/>
    <col min="26" max="16384" width="9" style="1"/>
  </cols>
  <sheetData>
    <row r="1" spans="1:25" ht="16.5" customHeight="1" x14ac:dyDescent="0.15">
      <c r="Q1" s="78"/>
      <c r="R1" s="128" t="s">
        <v>207</v>
      </c>
      <c r="S1" s="128"/>
      <c r="T1" s="123" t="s">
        <v>0</v>
      </c>
      <c r="U1" s="123"/>
      <c r="V1" s="123"/>
      <c r="W1" s="123"/>
      <c r="X1" s="123"/>
      <c r="Y1" s="123"/>
    </row>
    <row r="2" spans="1:25" ht="16.5" customHeight="1" x14ac:dyDescent="0.15"/>
    <row r="3" spans="1:25" ht="16.5" customHeight="1" x14ac:dyDescent="0.15"/>
    <row r="4" spans="1:25" s="3" customFormat="1" ht="17.25" x14ac:dyDescent="0.15">
      <c r="A4" s="124" t="s">
        <v>1</v>
      </c>
      <c r="B4" s="124"/>
      <c r="C4" s="124"/>
      <c r="D4" s="124"/>
      <c r="E4" s="124"/>
      <c r="F4" s="124"/>
      <c r="G4" s="124"/>
      <c r="H4" s="124"/>
      <c r="I4" s="124"/>
      <c r="J4" s="124"/>
      <c r="K4" s="124"/>
      <c r="L4" s="124"/>
      <c r="M4" s="124"/>
      <c r="N4" s="124"/>
      <c r="O4" s="124"/>
      <c r="P4" s="124"/>
      <c r="Q4" s="124"/>
      <c r="R4" s="124"/>
      <c r="S4" s="124"/>
      <c r="T4" s="124"/>
      <c r="U4" s="124"/>
      <c r="V4" s="124"/>
      <c r="W4" s="124"/>
      <c r="X4" s="124"/>
      <c r="Y4" s="124"/>
    </row>
    <row r="5" spans="1:25" ht="11.25" customHeight="1" x14ac:dyDescent="0.15"/>
    <row r="6" spans="1:25" ht="16.5" customHeight="1" x14ac:dyDescent="0.15">
      <c r="A6" s="88" t="s">
        <v>2</v>
      </c>
      <c r="B6" s="88"/>
      <c r="C6" s="88"/>
      <c r="D6" s="88"/>
      <c r="E6" s="88"/>
      <c r="F6" s="88"/>
      <c r="G6" s="88"/>
      <c r="H6" s="88"/>
      <c r="I6" s="88"/>
      <c r="J6" s="88"/>
      <c r="K6" s="88"/>
      <c r="L6" s="88"/>
      <c r="M6" s="88"/>
      <c r="N6" s="88"/>
      <c r="O6" s="88"/>
      <c r="P6" s="88"/>
      <c r="Q6" s="88"/>
      <c r="R6" s="88"/>
      <c r="S6" s="88"/>
      <c r="T6" s="88"/>
      <c r="U6" s="88"/>
      <c r="V6" s="88"/>
      <c r="W6" s="88"/>
      <c r="X6" s="88"/>
      <c r="Y6" s="88"/>
    </row>
    <row r="7" spans="1:25" ht="13.5" customHeight="1" x14ac:dyDescent="0.15">
      <c r="F7" s="1"/>
    </row>
    <row r="8" spans="1:25" ht="13.5" customHeight="1" x14ac:dyDescent="0.15"/>
    <row r="9" spans="1:25" ht="13.5" customHeight="1" x14ac:dyDescent="0.15"/>
    <row r="10" spans="1:25" ht="16.5" customHeight="1" x14ac:dyDescent="0.15">
      <c r="A10" s="88" t="s">
        <v>3</v>
      </c>
      <c r="B10" s="88"/>
      <c r="C10" s="88"/>
      <c r="D10" s="88"/>
      <c r="E10" s="88"/>
      <c r="F10" s="4" t="s">
        <v>4</v>
      </c>
      <c r="G10" s="125"/>
      <c r="H10" s="126"/>
      <c r="I10" s="126"/>
      <c r="J10" s="126"/>
      <c r="K10" s="126"/>
      <c r="L10" s="127"/>
    </row>
    <row r="11" spans="1:25" s="7" customFormat="1" ht="9" customHeight="1" x14ac:dyDescent="0.15">
      <c r="A11" s="5"/>
      <c r="B11" s="5"/>
      <c r="C11" s="5"/>
      <c r="D11" s="5"/>
      <c r="E11" s="5"/>
      <c r="F11" s="6"/>
      <c r="G11" s="6"/>
      <c r="H11" s="6"/>
      <c r="I11" s="6"/>
      <c r="J11" s="6"/>
      <c r="K11" s="6"/>
      <c r="L11" s="6"/>
      <c r="M11" s="6"/>
      <c r="N11" s="6"/>
      <c r="O11" s="6"/>
      <c r="P11" s="6"/>
      <c r="Q11" s="6"/>
      <c r="R11" s="6"/>
      <c r="S11" s="6"/>
      <c r="T11" s="6"/>
      <c r="U11" s="6"/>
    </row>
    <row r="12" spans="1:25" ht="16.5" customHeight="1" x14ac:dyDescent="0.15">
      <c r="A12" s="88" t="s">
        <v>5</v>
      </c>
      <c r="B12" s="88"/>
      <c r="C12" s="88"/>
      <c r="D12" s="88"/>
      <c r="E12" s="88"/>
      <c r="F12" s="4" t="s">
        <v>6</v>
      </c>
      <c r="G12" s="120" t="s">
        <v>7</v>
      </c>
      <c r="H12" s="121"/>
      <c r="I12" s="121"/>
      <c r="J12" s="121"/>
      <c r="K12" s="121"/>
      <c r="L12" s="122"/>
    </row>
    <row r="13" spans="1:25" s="7" customFormat="1" ht="9" customHeight="1" x14ac:dyDescent="0.15">
      <c r="A13" s="5"/>
      <c r="B13" s="5"/>
      <c r="C13" s="5"/>
      <c r="D13" s="5"/>
      <c r="E13" s="5"/>
      <c r="F13" s="6"/>
      <c r="G13" s="6"/>
      <c r="H13" s="6"/>
      <c r="I13" s="6"/>
      <c r="J13" s="6"/>
      <c r="K13" s="6"/>
      <c r="L13" s="6"/>
      <c r="M13" s="6"/>
      <c r="N13" s="6"/>
      <c r="O13" s="6"/>
      <c r="P13" s="6"/>
      <c r="Q13" s="6"/>
      <c r="R13" s="6"/>
      <c r="S13" s="6"/>
      <c r="T13" s="6"/>
      <c r="U13" s="6"/>
    </row>
    <row r="14" spans="1:25" ht="16.5" customHeight="1" x14ac:dyDescent="0.15">
      <c r="A14" s="88" t="s">
        <v>8</v>
      </c>
      <c r="B14" s="88"/>
      <c r="C14" s="88"/>
      <c r="D14" s="88"/>
      <c r="E14" s="88"/>
      <c r="F14" s="4" t="s">
        <v>9</v>
      </c>
      <c r="G14" s="108"/>
      <c r="H14" s="109"/>
      <c r="I14" s="109"/>
      <c r="J14" s="109"/>
      <c r="K14" s="109"/>
      <c r="L14" s="109"/>
      <c r="M14" s="109"/>
      <c r="N14" s="109"/>
      <c r="O14" s="109"/>
      <c r="P14" s="109"/>
      <c r="Q14" s="109"/>
      <c r="R14" s="109"/>
      <c r="S14" s="109"/>
      <c r="T14" s="109"/>
      <c r="U14" s="110"/>
    </row>
    <row r="15" spans="1:25" s="7" customFormat="1" ht="9" customHeight="1" x14ac:dyDescent="0.15">
      <c r="A15" s="5"/>
      <c r="B15" s="5"/>
      <c r="C15" s="5"/>
      <c r="D15" s="5"/>
      <c r="E15" s="5"/>
      <c r="F15" s="6"/>
      <c r="G15" s="6"/>
      <c r="H15" s="6"/>
      <c r="I15" s="6"/>
      <c r="J15" s="6"/>
      <c r="K15" s="6"/>
      <c r="L15" s="6"/>
      <c r="M15" s="6"/>
      <c r="N15" s="6"/>
      <c r="O15" s="6"/>
      <c r="P15" s="6"/>
      <c r="Q15" s="6"/>
      <c r="R15" s="6"/>
      <c r="S15" s="6"/>
      <c r="T15" s="6"/>
      <c r="U15" s="6"/>
    </row>
    <row r="16" spans="1:25" ht="16.5" customHeight="1" x14ac:dyDescent="0.15">
      <c r="A16" s="88" t="s">
        <v>10</v>
      </c>
      <c r="B16" s="88"/>
      <c r="C16" s="88"/>
      <c r="D16" s="88"/>
      <c r="E16" s="88"/>
      <c r="F16" s="4" t="s">
        <v>4</v>
      </c>
      <c r="G16" s="100"/>
      <c r="H16" s="101"/>
      <c r="I16" s="101"/>
      <c r="J16" s="101"/>
      <c r="K16" s="101"/>
      <c r="L16" s="101"/>
      <c r="M16" s="101"/>
      <c r="N16" s="101"/>
      <c r="O16" s="101"/>
      <c r="P16" s="101"/>
      <c r="Q16" s="101"/>
      <c r="R16" s="101"/>
      <c r="S16" s="101"/>
      <c r="T16" s="101"/>
      <c r="U16" s="102"/>
    </row>
    <row r="17" spans="1:25" s="7" customFormat="1" ht="9" customHeight="1" x14ac:dyDescent="0.15">
      <c r="A17" s="5"/>
      <c r="B17" s="5"/>
      <c r="C17" s="5"/>
      <c r="D17" s="5"/>
      <c r="E17" s="5"/>
      <c r="F17" s="6"/>
      <c r="G17" s="6"/>
      <c r="H17" s="6"/>
      <c r="I17" s="6"/>
      <c r="J17" s="6"/>
      <c r="K17" s="6"/>
      <c r="L17" s="6"/>
      <c r="M17" s="6"/>
      <c r="N17" s="6"/>
      <c r="O17" s="6"/>
      <c r="P17" s="6"/>
      <c r="Q17" s="6"/>
      <c r="R17" s="6"/>
      <c r="S17" s="6"/>
      <c r="T17" s="6"/>
      <c r="U17" s="6"/>
    </row>
    <row r="18" spans="1:25" ht="23.25" customHeight="1" x14ac:dyDescent="0.15">
      <c r="A18" s="88" t="s">
        <v>11</v>
      </c>
      <c r="B18" s="88"/>
      <c r="C18" s="88"/>
      <c r="D18" s="88"/>
      <c r="E18" s="88"/>
      <c r="F18" s="4" t="s">
        <v>4</v>
      </c>
      <c r="G18" s="111"/>
      <c r="H18" s="112"/>
      <c r="I18" s="112"/>
      <c r="J18" s="112"/>
      <c r="K18" s="112"/>
      <c r="L18" s="112"/>
      <c r="M18" s="112"/>
      <c r="N18" s="112"/>
      <c r="O18" s="112"/>
      <c r="P18" s="112"/>
      <c r="Q18" s="112"/>
      <c r="R18" s="112"/>
      <c r="S18" s="112"/>
      <c r="T18" s="112"/>
      <c r="U18" s="112"/>
      <c r="V18" s="112"/>
      <c r="W18" s="112"/>
      <c r="X18" s="112"/>
      <c r="Y18" s="113"/>
    </row>
    <row r="19" spans="1:25" ht="23.25" customHeight="1" x14ac:dyDescent="0.15">
      <c r="A19" s="4"/>
      <c r="B19" s="4"/>
      <c r="C19" s="4"/>
      <c r="D19" s="4"/>
      <c r="E19" s="4"/>
      <c r="F19" s="4"/>
      <c r="G19" s="114"/>
      <c r="H19" s="115"/>
      <c r="I19" s="115"/>
      <c r="J19" s="115"/>
      <c r="K19" s="115"/>
      <c r="L19" s="115"/>
      <c r="M19" s="115"/>
      <c r="N19" s="115"/>
      <c r="O19" s="115"/>
      <c r="P19" s="115"/>
      <c r="Q19" s="115"/>
      <c r="R19" s="115"/>
      <c r="S19" s="115"/>
      <c r="T19" s="115"/>
      <c r="U19" s="115"/>
      <c r="V19" s="115"/>
      <c r="W19" s="115"/>
      <c r="X19" s="115"/>
      <c r="Y19" s="116"/>
    </row>
    <row r="20" spans="1:25" ht="23.25" customHeight="1" x14ac:dyDescent="0.15">
      <c r="A20" s="4"/>
      <c r="B20" s="4"/>
      <c r="C20" s="4"/>
      <c r="D20" s="4"/>
      <c r="E20" s="4"/>
      <c r="F20" s="4"/>
      <c r="G20" s="114"/>
      <c r="H20" s="115"/>
      <c r="I20" s="115"/>
      <c r="J20" s="115"/>
      <c r="K20" s="115"/>
      <c r="L20" s="115"/>
      <c r="M20" s="115"/>
      <c r="N20" s="115"/>
      <c r="O20" s="115"/>
      <c r="P20" s="115"/>
      <c r="Q20" s="115"/>
      <c r="R20" s="115"/>
      <c r="S20" s="115"/>
      <c r="T20" s="115"/>
      <c r="U20" s="115"/>
      <c r="V20" s="115"/>
      <c r="W20" s="115"/>
      <c r="X20" s="115"/>
      <c r="Y20" s="116"/>
    </row>
    <row r="21" spans="1:25" ht="23.25" customHeight="1" x14ac:dyDescent="0.15">
      <c r="A21" s="4"/>
      <c r="B21" s="4"/>
      <c r="C21" s="4"/>
      <c r="D21" s="4"/>
      <c r="E21" s="4"/>
      <c r="F21" s="4"/>
      <c r="G21" s="117"/>
      <c r="H21" s="118"/>
      <c r="I21" s="118"/>
      <c r="J21" s="118"/>
      <c r="K21" s="118"/>
      <c r="L21" s="118"/>
      <c r="M21" s="118"/>
      <c r="N21" s="118"/>
      <c r="O21" s="118"/>
      <c r="P21" s="118"/>
      <c r="Q21" s="118"/>
      <c r="R21" s="118"/>
      <c r="S21" s="118"/>
      <c r="T21" s="118"/>
      <c r="U21" s="118"/>
      <c r="V21" s="118"/>
      <c r="W21" s="118"/>
      <c r="X21" s="118"/>
      <c r="Y21" s="119"/>
    </row>
    <row r="22" spans="1:25" s="7" customFormat="1" ht="9" customHeight="1" x14ac:dyDescent="0.15">
      <c r="A22" s="5"/>
      <c r="B22" s="5"/>
      <c r="C22" s="5"/>
      <c r="D22" s="5"/>
      <c r="E22" s="5"/>
      <c r="F22" s="6"/>
      <c r="G22" s="6"/>
      <c r="H22" s="6"/>
      <c r="I22" s="6"/>
      <c r="J22" s="6"/>
      <c r="K22" s="6"/>
      <c r="L22" s="6"/>
      <c r="M22" s="6"/>
      <c r="N22" s="6"/>
      <c r="O22" s="6"/>
      <c r="P22" s="6"/>
      <c r="Q22" s="6"/>
      <c r="R22" s="6"/>
      <c r="S22" s="6"/>
      <c r="T22" s="6"/>
      <c r="U22" s="6"/>
    </row>
    <row r="23" spans="1:25" ht="16.5" customHeight="1" x14ac:dyDescent="0.15">
      <c r="A23" s="88" t="s">
        <v>12</v>
      </c>
      <c r="B23" s="88"/>
      <c r="C23" s="88"/>
      <c r="D23" s="88"/>
      <c r="E23" s="88"/>
      <c r="F23" s="4" t="s">
        <v>13</v>
      </c>
      <c r="G23" s="104"/>
      <c r="H23" s="105"/>
      <c r="I23" s="105"/>
      <c r="J23" s="105"/>
      <c r="K23" s="105"/>
      <c r="L23" s="105"/>
      <c r="M23" s="105"/>
      <c r="N23" s="105"/>
      <c r="O23" s="105"/>
      <c r="P23" s="105"/>
      <c r="Q23" s="105"/>
      <c r="R23" s="105"/>
      <c r="S23" s="105"/>
      <c r="T23" s="105"/>
      <c r="U23" s="106"/>
    </row>
    <row r="24" spans="1:25" s="7" customFormat="1" ht="9" customHeight="1" x14ac:dyDescent="0.15">
      <c r="A24" s="5"/>
      <c r="B24" s="5"/>
      <c r="C24" s="5"/>
      <c r="D24" s="5"/>
      <c r="E24" s="5"/>
      <c r="F24" s="6"/>
      <c r="G24" s="6"/>
      <c r="H24" s="6"/>
      <c r="I24" s="6"/>
      <c r="J24" s="6"/>
      <c r="K24" s="6"/>
      <c r="L24" s="6"/>
      <c r="M24" s="6"/>
      <c r="N24" s="6"/>
      <c r="O24" s="6"/>
      <c r="P24" s="6"/>
      <c r="Q24" s="6"/>
      <c r="R24" s="6"/>
      <c r="S24" s="6"/>
      <c r="T24" s="6"/>
      <c r="U24" s="6"/>
    </row>
    <row r="25" spans="1:25" ht="16.5" customHeight="1" x14ac:dyDescent="0.15">
      <c r="A25" s="88" t="s">
        <v>14</v>
      </c>
      <c r="B25" s="88"/>
      <c r="C25" s="88"/>
      <c r="D25" s="88"/>
      <c r="E25" s="88"/>
      <c r="F25" s="4" t="s">
        <v>13</v>
      </c>
      <c r="G25" s="90"/>
      <c r="H25" s="107"/>
      <c r="I25" s="11" t="s">
        <v>15</v>
      </c>
    </row>
    <row r="26" spans="1:25" s="7" customFormat="1" ht="9" customHeight="1" x14ac:dyDescent="0.15">
      <c r="A26" s="5"/>
      <c r="B26" s="5"/>
      <c r="C26" s="5"/>
      <c r="D26" s="5"/>
      <c r="E26" s="5"/>
      <c r="F26" s="6"/>
      <c r="G26" s="6"/>
      <c r="H26" s="6"/>
      <c r="I26" s="6"/>
      <c r="J26" s="6"/>
      <c r="K26" s="6"/>
      <c r="L26" s="6"/>
      <c r="M26" s="6"/>
      <c r="N26" s="6"/>
      <c r="O26" s="6"/>
      <c r="P26" s="6"/>
      <c r="Q26" s="6"/>
      <c r="R26" s="6"/>
      <c r="S26" s="6"/>
      <c r="T26" s="6"/>
      <c r="U26" s="6"/>
    </row>
    <row r="27" spans="1:25" ht="16.5" customHeight="1" x14ac:dyDescent="0.15">
      <c r="A27" s="88" t="s">
        <v>16</v>
      </c>
      <c r="B27" s="88"/>
      <c r="C27" s="88"/>
      <c r="D27" s="88"/>
      <c r="E27" s="88"/>
      <c r="F27" s="4" t="s">
        <v>17</v>
      </c>
      <c r="G27" s="94" t="s">
        <v>188</v>
      </c>
      <c r="H27" s="95"/>
      <c r="I27" s="95"/>
      <c r="J27" s="96"/>
      <c r="K27" s="2"/>
    </row>
    <row r="28" spans="1:25" s="7" customFormat="1" ht="9" customHeight="1" x14ac:dyDescent="0.15">
      <c r="A28" s="5"/>
      <c r="B28" s="5"/>
      <c r="C28" s="5"/>
      <c r="D28" s="5"/>
      <c r="E28" s="5"/>
      <c r="F28" s="6"/>
      <c r="G28" s="6"/>
      <c r="H28" s="6"/>
      <c r="I28" s="6"/>
      <c r="J28" s="6"/>
      <c r="K28" s="6"/>
      <c r="L28" s="6"/>
      <c r="M28" s="6"/>
      <c r="N28" s="6"/>
      <c r="O28" s="6"/>
      <c r="P28" s="6"/>
      <c r="Q28" s="6"/>
      <c r="R28" s="6"/>
      <c r="S28" s="6"/>
      <c r="T28" s="6"/>
      <c r="U28" s="6"/>
    </row>
    <row r="29" spans="1:25" ht="16.5" customHeight="1" x14ac:dyDescent="0.15">
      <c r="A29" s="88" t="s">
        <v>18</v>
      </c>
      <c r="B29" s="88"/>
      <c r="C29" s="88"/>
      <c r="D29" s="88"/>
      <c r="E29" s="88"/>
      <c r="F29" s="4" t="s">
        <v>17</v>
      </c>
      <c r="G29" s="94" t="s">
        <v>19</v>
      </c>
      <c r="H29" s="95"/>
      <c r="I29" s="95"/>
      <c r="J29" s="96"/>
      <c r="K29" s="2"/>
    </row>
    <row r="30" spans="1:25" s="7" customFormat="1" ht="9" customHeight="1" x14ac:dyDescent="0.15">
      <c r="A30" s="5"/>
      <c r="B30" s="5"/>
      <c r="C30" s="5"/>
      <c r="D30" s="5"/>
      <c r="E30" s="5"/>
      <c r="F30" s="6"/>
      <c r="G30" s="6"/>
      <c r="H30" s="6"/>
      <c r="I30" s="6"/>
      <c r="J30" s="6"/>
      <c r="K30" s="6"/>
      <c r="L30" s="6"/>
      <c r="M30" s="6"/>
      <c r="N30" s="6"/>
      <c r="O30" s="6"/>
      <c r="P30" s="6"/>
      <c r="Q30" s="6"/>
      <c r="R30" s="6"/>
      <c r="S30" s="6"/>
      <c r="T30" s="6"/>
      <c r="U30" s="6"/>
    </row>
    <row r="31" spans="1:25" ht="16.5" customHeight="1" x14ac:dyDescent="0.15">
      <c r="A31" s="88" t="s">
        <v>20</v>
      </c>
      <c r="B31" s="88"/>
      <c r="C31" s="88"/>
      <c r="D31" s="88"/>
      <c r="E31" s="88"/>
      <c r="F31" s="4" t="s">
        <v>17</v>
      </c>
      <c r="G31" s="94" t="s">
        <v>19</v>
      </c>
      <c r="H31" s="95"/>
      <c r="I31" s="95"/>
      <c r="J31" s="96"/>
      <c r="K31" s="2"/>
    </row>
    <row r="32" spans="1:25" s="7" customFormat="1" ht="9" customHeight="1" x14ac:dyDescent="0.15">
      <c r="A32" s="5"/>
      <c r="B32" s="5"/>
      <c r="C32" s="5"/>
      <c r="D32" s="5"/>
      <c r="E32" s="5"/>
      <c r="F32" s="6"/>
      <c r="G32" s="6"/>
      <c r="H32" s="6"/>
      <c r="I32" s="6"/>
      <c r="J32" s="6"/>
      <c r="K32" s="6"/>
      <c r="L32" s="6"/>
      <c r="M32" s="6"/>
      <c r="N32" s="6"/>
      <c r="O32" s="6"/>
      <c r="P32" s="6"/>
      <c r="Q32" s="6"/>
      <c r="R32" s="6"/>
      <c r="S32" s="6"/>
      <c r="T32" s="6"/>
      <c r="U32" s="6"/>
    </row>
    <row r="33" spans="1:21" ht="16.5" customHeight="1" x14ac:dyDescent="0.15">
      <c r="A33" s="88" t="s">
        <v>21</v>
      </c>
      <c r="B33" s="88"/>
      <c r="C33" s="88"/>
      <c r="D33" s="88"/>
      <c r="E33" s="88"/>
      <c r="F33" s="4" t="s">
        <v>17</v>
      </c>
      <c r="G33" s="97" t="s">
        <v>188</v>
      </c>
      <c r="H33" s="98"/>
      <c r="I33" s="98"/>
      <c r="J33" s="99"/>
      <c r="K33" s="2"/>
    </row>
    <row r="34" spans="1:21" s="7" customFormat="1" ht="9" customHeight="1" x14ac:dyDescent="0.15">
      <c r="A34" s="5"/>
      <c r="B34" s="5"/>
      <c r="C34" s="5"/>
      <c r="D34" s="5"/>
      <c r="E34" s="5"/>
      <c r="F34" s="6"/>
      <c r="G34" s="6"/>
      <c r="H34" s="6"/>
      <c r="I34" s="6"/>
      <c r="J34" s="6"/>
      <c r="K34" s="6"/>
      <c r="L34" s="6"/>
      <c r="M34" s="6"/>
      <c r="N34" s="6"/>
      <c r="O34" s="6"/>
      <c r="P34" s="6"/>
      <c r="Q34" s="6"/>
      <c r="R34" s="6"/>
      <c r="S34" s="6"/>
      <c r="T34" s="6"/>
      <c r="U34" s="6"/>
    </row>
    <row r="35" spans="1:21" ht="16.5" customHeight="1" x14ac:dyDescent="0.15">
      <c r="A35" s="88" t="s">
        <v>22</v>
      </c>
      <c r="B35" s="88"/>
      <c r="C35" s="88"/>
      <c r="D35" s="88"/>
      <c r="E35" s="88"/>
      <c r="F35" s="4" t="s">
        <v>17</v>
      </c>
      <c r="G35" s="100"/>
      <c r="H35" s="101"/>
      <c r="I35" s="101"/>
      <c r="J35" s="101"/>
      <c r="K35" s="101"/>
      <c r="L35" s="101"/>
      <c r="M35" s="101"/>
      <c r="N35" s="102"/>
    </row>
    <row r="36" spans="1:21" s="7" customFormat="1" ht="9" customHeight="1" x14ac:dyDescent="0.15">
      <c r="A36" s="5"/>
      <c r="B36" s="5"/>
      <c r="C36" s="5"/>
      <c r="D36" s="5"/>
      <c r="E36" s="5"/>
      <c r="F36" s="6"/>
      <c r="G36" s="6"/>
      <c r="H36" s="6"/>
      <c r="I36" s="6"/>
      <c r="J36" s="6"/>
      <c r="K36" s="6"/>
      <c r="L36" s="6"/>
      <c r="M36" s="6"/>
      <c r="N36" s="6"/>
      <c r="O36" s="6"/>
      <c r="P36" s="6"/>
      <c r="Q36" s="6"/>
      <c r="R36" s="6"/>
      <c r="S36" s="6"/>
      <c r="T36" s="6"/>
      <c r="U36" s="6"/>
    </row>
    <row r="37" spans="1:21" ht="16.5" customHeight="1" x14ac:dyDescent="0.15">
      <c r="A37" s="88" t="s">
        <v>23</v>
      </c>
      <c r="B37" s="88"/>
      <c r="C37" s="88"/>
      <c r="D37" s="88"/>
      <c r="E37" s="88"/>
      <c r="F37" s="4" t="s">
        <v>17</v>
      </c>
      <c r="G37" s="100"/>
      <c r="H37" s="101"/>
      <c r="I37" s="101"/>
      <c r="J37" s="101"/>
      <c r="K37" s="101"/>
      <c r="L37" s="101"/>
      <c r="M37" s="101"/>
      <c r="N37" s="101"/>
      <c r="O37" s="101"/>
      <c r="P37" s="101"/>
      <c r="Q37" s="101"/>
      <c r="R37" s="101"/>
      <c r="S37" s="101"/>
      <c r="T37" s="101"/>
      <c r="U37" s="102"/>
    </row>
    <row r="38" spans="1:21" ht="21.75" customHeight="1" x14ac:dyDescent="0.15"/>
    <row r="39" spans="1:21" ht="21.75" customHeight="1" x14ac:dyDescent="0.15"/>
    <row r="40" spans="1:21" ht="16.5" customHeight="1" x14ac:dyDescent="0.15">
      <c r="A40" s="103" t="s">
        <v>198</v>
      </c>
      <c r="B40" s="103"/>
      <c r="C40" s="103"/>
      <c r="D40" s="103"/>
      <c r="E40" s="103"/>
      <c r="F40" s="103"/>
      <c r="G40" s="103"/>
      <c r="H40" s="103"/>
      <c r="I40" s="103"/>
      <c r="J40" s="103"/>
      <c r="K40" s="103"/>
      <c r="L40" s="103"/>
    </row>
    <row r="41" spans="1:21" ht="6.75" customHeight="1" x14ac:dyDescent="0.15">
      <c r="A41" s="8"/>
      <c r="B41" s="8"/>
      <c r="C41" s="8"/>
      <c r="D41" s="8"/>
      <c r="E41" s="8"/>
      <c r="F41" s="8"/>
      <c r="G41" s="8"/>
      <c r="H41" s="8"/>
      <c r="I41" s="8"/>
      <c r="J41" s="8"/>
      <c r="K41" s="8"/>
      <c r="L41" s="8"/>
    </row>
    <row r="42" spans="1:21" ht="16.5" customHeight="1" x14ac:dyDescent="0.15">
      <c r="B42" s="85" t="s">
        <v>24</v>
      </c>
      <c r="C42" s="85"/>
      <c r="D42" s="85"/>
      <c r="E42" s="85"/>
      <c r="F42" s="85"/>
      <c r="G42" s="85"/>
      <c r="H42" s="85"/>
      <c r="I42" s="85"/>
      <c r="J42" s="2" t="s">
        <v>17</v>
      </c>
      <c r="K42" s="86">
        <f>別表1!N36</f>
        <v>0</v>
      </c>
      <c r="L42" s="87"/>
      <c r="M42" s="88" t="s">
        <v>25</v>
      </c>
      <c r="N42" s="88"/>
      <c r="O42" s="88"/>
    </row>
    <row r="43" spans="1:21" s="7" customFormat="1" ht="9" customHeight="1" x14ac:dyDescent="0.15">
      <c r="A43" s="5"/>
      <c r="B43" s="5"/>
      <c r="C43" s="5"/>
      <c r="D43" s="5"/>
      <c r="E43" s="5"/>
      <c r="F43" s="5"/>
      <c r="G43" s="6"/>
      <c r="H43" s="6"/>
      <c r="I43" s="6"/>
      <c r="J43" s="6"/>
      <c r="K43" s="6"/>
      <c r="L43" s="6"/>
      <c r="M43" s="6"/>
      <c r="N43" s="6"/>
      <c r="O43" s="6"/>
      <c r="P43" s="6"/>
      <c r="Q43" s="6"/>
      <c r="R43" s="6"/>
      <c r="S43" s="6"/>
      <c r="T43" s="6"/>
      <c r="U43" s="6"/>
    </row>
    <row r="44" spans="1:21" ht="16.5" customHeight="1" x14ac:dyDescent="0.15">
      <c r="B44" s="85" t="s">
        <v>26</v>
      </c>
      <c r="C44" s="85"/>
      <c r="D44" s="85"/>
      <c r="E44" s="85"/>
      <c r="F44" s="85"/>
      <c r="G44" s="85"/>
      <c r="H44" s="85"/>
      <c r="I44" s="85"/>
      <c r="J44" s="2" t="s">
        <v>13</v>
      </c>
      <c r="K44" s="86">
        <f>別表1!N37</f>
        <v>0</v>
      </c>
      <c r="L44" s="87"/>
      <c r="M44" s="88" t="s">
        <v>27</v>
      </c>
      <c r="N44" s="88"/>
      <c r="O44" s="88"/>
    </row>
    <row r="45" spans="1:21" ht="18" customHeight="1" x14ac:dyDescent="0.15"/>
    <row r="46" spans="1:21" s="7" customFormat="1" ht="18" customHeight="1" x14ac:dyDescent="0.15">
      <c r="A46" s="5"/>
      <c r="B46" s="5"/>
      <c r="C46" s="5"/>
      <c r="D46" s="5"/>
      <c r="E46" s="5"/>
      <c r="F46" s="5"/>
      <c r="G46" s="6"/>
      <c r="H46" s="6"/>
      <c r="I46" s="6"/>
      <c r="J46" s="6"/>
      <c r="K46" s="6"/>
      <c r="L46" s="6"/>
      <c r="M46" s="6"/>
      <c r="N46" s="6"/>
      <c r="O46" s="6"/>
      <c r="P46" s="6"/>
      <c r="Q46" s="6"/>
      <c r="R46" s="6"/>
      <c r="S46" s="6"/>
      <c r="T46" s="6"/>
      <c r="U46" s="6"/>
    </row>
    <row r="47" spans="1:21" ht="16.5" customHeight="1" x14ac:dyDescent="0.15">
      <c r="B47" s="89" t="s">
        <v>28</v>
      </c>
      <c r="C47" s="89"/>
      <c r="D47" s="89"/>
      <c r="E47" s="89"/>
      <c r="F47" s="89"/>
      <c r="G47" s="89"/>
      <c r="H47" s="2" t="s">
        <v>4</v>
      </c>
      <c r="I47" s="1" t="s">
        <v>29</v>
      </c>
      <c r="K47" s="9"/>
      <c r="L47" s="90"/>
      <c r="M47" s="91"/>
      <c r="N47" s="2" t="s">
        <v>30</v>
      </c>
      <c r="R47" s="9"/>
      <c r="S47" s="9"/>
      <c r="T47" s="9"/>
    </row>
    <row r="48" spans="1:21" ht="7.5" customHeight="1" x14ac:dyDescent="0.15">
      <c r="B48" s="2"/>
      <c r="C48" s="2"/>
      <c r="E48" s="2"/>
      <c r="G48" s="2"/>
      <c r="H48" s="2"/>
      <c r="I48" s="4"/>
      <c r="J48" s="2"/>
      <c r="K48" s="2"/>
      <c r="L48" s="10"/>
      <c r="M48" s="10"/>
      <c r="N48" s="9"/>
      <c r="R48" s="9"/>
      <c r="S48" s="9"/>
      <c r="T48" s="9"/>
    </row>
    <row r="49" spans="2:20" ht="16.5" customHeight="1" x14ac:dyDescent="0.15">
      <c r="B49" s="88"/>
      <c r="C49" s="88"/>
      <c r="D49" s="88"/>
      <c r="E49" s="88"/>
      <c r="F49" s="88"/>
      <c r="G49" s="88"/>
      <c r="H49" s="2" t="s">
        <v>31</v>
      </c>
      <c r="I49" s="4" t="s">
        <v>32</v>
      </c>
      <c r="J49" s="2"/>
      <c r="K49" s="2"/>
      <c r="L49" s="92"/>
      <c r="M49" s="93"/>
      <c r="N49" s="2" t="s">
        <v>33</v>
      </c>
      <c r="R49" s="9"/>
      <c r="S49" s="9"/>
      <c r="T49" s="9"/>
    </row>
    <row r="50" spans="2:20" ht="24.75" customHeight="1" x14ac:dyDescent="0.15"/>
    <row r="51" spans="2:20" ht="16.5" customHeight="1" x14ac:dyDescent="0.15">
      <c r="B51" s="81" t="s">
        <v>34</v>
      </c>
      <c r="C51" s="81"/>
      <c r="D51" s="81"/>
      <c r="E51" s="81"/>
      <c r="F51" s="81"/>
      <c r="G51" s="81"/>
      <c r="H51" s="11" t="s">
        <v>35</v>
      </c>
      <c r="I51" s="12" t="s">
        <v>29</v>
      </c>
      <c r="J51" s="12"/>
      <c r="K51" s="12"/>
      <c r="L51" s="82">
        <f>観察期脱落症例!I26</f>
        <v>0</v>
      </c>
      <c r="M51" s="83"/>
      <c r="N51" s="84"/>
      <c r="O51" s="11" t="s">
        <v>33</v>
      </c>
      <c r="P51" s="12" t="s">
        <v>36</v>
      </c>
      <c r="Q51" s="12"/>
      <c r="S51" s="12"/>
    </row>
    <row r="52" spans="2:20" ht="16.5" customHeight="1" x14ac:dyDescent="0.15"/>
    <row r="53" spans="2:20" ht="16.5" customHeight="1" x14ac:dyDescent="0.15">
      <c r="D53" s="1"/>
      <c r="F53" s="1"/>
    </row>
    <row r="54" spans="2:20" ht="16.5" customHeight="1" x14ac:dyDescent="0.15">
      <c r="D54" s="1"/>
      <c r="F54" s="1"/>
    </row>
    <row r="55" spans="2:20" ht="16.5" customHeight="1" x14ac:dyDescent="0.15">
      <c r="D55" s="1"/>
      <c r="F55" s="1"/>
    </row>
    <row r="56" spans="2:20" ht="16.5" customHeight="1" x14ac:dyDescent="0.15"/>
    <row r="57" spans="2:20" ht="16.5" customHeight="1" x14ac:dyDescent="0.15"/>
    <row r="58" spans="2:20" ht="16.5" customHeight="1" x14ac:dyDescent="0.15"/>
    <row r="59" spans="2:20" ht="16.5" customHeight="1" x14ac:dyDescent="0.15"/>
    <row r="60" spans="2:20" ht="16.5" customHeight="1" x14ac:dyDescent="0.15"/>
    <row r="61" spans="2:20" ht="16.5" customHeight="1" x14ac:dyDescent="0.15"/>
    <row r="62" spans="2:20" ht="16.5" customHeight="1" x14ac:dyDescent="0.15"/>
    <row r="63" spans="2:20" ht="16.5" customHeight="1" x14ac:dyDescent="0.15"/>
    <row r="64" spans="2:20" ht="16.5" customHeight="1" x14ac:dyDescent="0.15"/>
    <row r="65" ht="16.5" customHeight="1" x14ac:dyDescent="0.15"/>
    <row r="66" ht="16.5" customHeight="1" x14ac:dyDescent="0.15"/>
  </sheetData>
  <mergeCells count="43">
    <mergeCell ref="A12:E12"/>
    <mergeCell ref="G12:L12"/>
    <mergeCell ref="T1:Y1"/>
    <mergeCell ref="A4:Y4"/>
    <mergeCell ref="A6:Y6"/>
    <mergeCell ref="A10:E10"/>
    <mergeCell ref="G10:L10"/>
    <mergeCell ref="R1:S1"/>
    <mergeCell ref="A14:E14"/>
    <mergeCell ref="G14:U14"/>
    <mergeCell ref="A16:E16"/>
    <mergeCell ref="G16:U16"/>
    <mergeCell ref="A18:E18"/>
    <mergeCell ref="G18:Y21"/>
    <mergeCell ref="A23:E23"/>
    <mergeCell ref="G23:U23"/>
    <mergeCell ref="A25:E25"/>
    <mergeCell ref="G25:H25"/>
    <mergeCell ref="A27:E27"/>
    <mergeCell ref="G27:J27"/>
    <mergeCell ref="B42:I42"/>
    <mergeCell ref="K42:L42"/>
    <mergeCell ref="M42:O42"/>
    <mergeCell ref="A29:E29"/>
    <mergeCell ref="G29:J29"/>
    <mergeCell ref="A31:E31"/>
    <mergeCell ref="G31:J31"/>
    <mergeCell ref="A33:E33"/>
    <mergeCell ref="G33:J33"/>
    <mergeCell ref="A35:E35"/>
    <mergeCell ref="G35:N35"/>
    <mergeCell ref="A37:E37"/>
    <mergeCell ref="G37:U37"/>
    <mergeCell ref="A40:L40"/>
    <mergeCell ref="B51:G51"/>
    <mergeCell ref="L51:N51"/>
    <mergeCell ref="B44:I44"/>
    <mergeCell ref="K44:L44"/>
    <mergeCell ref="M44:O44"/>
    <mergeCell ref="B47:G47"/>
    <mergeCell ref="L47:M47"/>
    <mergeCell ref="B49:G49"/>
    <mergeCell ref="L49:M49"/>
  </mergeCells>
  <phoneticPr fontId="2"/>
  <printOptions horizontalCentered="1"/>
  <pageMargins left="0.39370078740157483" right="0.39370078740157483" top="0.98425196850393704" bottom="0.98425196850393704" header="0.51181102362204722" footer="0.51181102362204722"/>
  <pageSetup paperSize="9" scale="9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47FFFF"/>
  </sheetPr>
  <dimension ref="A1:Q64"/>
  <sheetViews>
    <sheetView showGridLines="0" tabSelected="1" topLeftCell="A34" zoomScaleNormal="100" zoomScaleSheetLayoutView="90" workbookViewId="0">
      <selection activeCell="Q6" sqref="Q6"/>
    </sheetView>
  </sheetViews>
  <sheetFormatPr defaultRowHeight="13.5" x14ac:dyDescent="0.15"/>
  <cols>
    <col min="1" max="1" width="4.5" style="13" customWidth="1"/>
    <col min="2" max="2" width="21.625" style="13" customWidth="1"/>
    <col min="3" max="3" width="5.375" style="13" customWidth="1"/>
    <col min="4" max="4" width="4" style="13" customWidth="1"/>
    <col min="5" max="5" width="17.125" style="13" customWidth="1"/>
    <col min="6" max="6" width="4" style="13" customWidth="1"/>
    <col min="7" max="7" width="17.125" style="13" customWidth="1"/>
    <col min="8" max="8" width="4" style="13" customWidth="1"/>
    <col min="9" max="9" width="17.125" style="13" customWidth="1"/>
    <col min="10" max="12" width="7.125" style="13" hidden="1" customWidth="1"/>
    <col min="13" max="13" width="5.25" style="13" hidden="1" customWidth="1"/>
    <col min="14" max="14" width="10.25" style="13" bestFit="1" customWidth="1"/>
    <col min="15" max="15" width="3.25" style="16" customWidth="1"/>
    <col min="16" max="16" width="2.875" style="16" customWidth="1"/>
    <col min="17" max="17" width="54.5" style="13" customWidth="1"/>
    <col min="18" max="18" width="9" style="13"/>
    <col min="19" max="19" width="2.625" style="13" customWidth="1"/>
    <col min="20" max="20" width="6.5" style="13" customWidth="1"/>
    <col min="21" max="21" width="5.5" style="13" customWidth="1"/>
    <col min="22" max="22" width="6.5" style="13" customWidth="1"/>
    <col min="23" max="24" width="2.625" style="13" customWidth="1"/>
    <col min="25" max="16384" width="9" style="13"/>
  </cols>
  <sheetData>
    <row r="1" spans="1:17" x14ac:dyDescent="0.15">
      <c r="D1" s="14"/>
      <c r="E1" s="14"/>
      <c r="F1" s="14"/>
      <c r="G1" s="14"/>
      <c r="H1" s="14"/>
      <c r="I1" s="14"/>
      <c r="J1" s="14"/>
      <c r="K1" s="14"/>
      <c r="L1" s="14"/>
      <c r="M1" s="14"/>
      <c r="N1" s="74" t="s">
        <v>196</v>
      </c>
    </row>
    <row r="2" spans="1:17" s="17" customFormat="1" ht="17.25" x14ac:dyDescent="0.15">
      <c r="A2" s="152" t="s">
        <v>37</v>
      </c>
      <c r="B2" s="152"/>
      <c r="C2" s="152"/>
      <c r="D2" s="152"/>
      <c r="E2" s="152"/>
      <c r="F2" s="152"/>
      <c r="G2" s="152"/>
      <c r="H2" s="152"/>
      <c r="I2" s="152"/>
      <c r="J2" s="152"/>
      <c r="K2" s="152"/>
      <c r="L2" s="152"/>
      <c r="M2" s="152"/>
      <c r="N2" s="152"/>
      <c r="O2" s="16"/>
      <c r="P2" s="16"/>
    </row>
    <row r="3" spans="1:17" ht="18.75" customHeight="1" x14ac:dyDescent="0.15">
      <c r="A3" s="18"/>
    </row>
    <row r="4" spans="1:17" ht="12.75" customHeight="1" x14ac:dyDescent="0.15">
      <c r="A4" s="18"/>
      <c r="B4" s="19" t="s">
        <v>38</v>
      </c>
      <c r="C4" s="153" t="str">
        <f>IF(基本情報!G23="","",基本情報!G23)</f>
        <v/>
      </c>
      <c r="D4" s="153"/>
      <c r="E4" s="153"/>
      <c r="F4" s="153"/>
      <c r="G4" s="153"/>
      <c r="H4" s="153"/>
      <c r="I4" s="153"/>
    </row>
    <row r="5" spans="1:17" ht="16.5" customHeight="1" x14ac:dyDescent="0.15">
      <c r="B5" s="154" t="s">
        <v>39</v>
      </c>
      <c r="C5" s="155" t="str">
        <f>IF(基本情報!G18="","",基本情報!G18)</f>
        <v/>
      </c>
      <c r="D5" s="155"/>
      <c r="E5" s="155"/>
      <c r="F5" s="155"/>
      <c r="G5" s="155"/>
      <c r="H5" s="155"/>
      <c r="I5" s="155"/>
      <c r="J5" s="14"/>
      <c r="K5" s="14"/>
      <c r="L5" s="14"/>
      <c r="M5" s="14"/>
      <c r="N5" s="15"/>
    </row>
    <row r="6" spans="1:17" ht="16.5" customHeight="1" x14ac:dyDescent="0.15">
      <c r="B6" s="154"/>
      <c r="C6" s="155"/>
      <c r="D6" s="155"/>
      <c r="E6" s="155"/>
      <c r="F6" s="155"/>
      <c r="G6" s="155"/>
      <c r="H6" s="155"/>
      <c r="I6" s="155"/>
      <c r="J6" s="14"/>
      <c r="K6" s="14"/>
      <c r="L6" s="14"/>
      <c r="M6" s="14"/>
      <c r="N6" s="15"/>
    </row>
    <row r="7" spans="1:17" ht="16.5" customHeight="1" x14ac:dyDescent="0.15">
      <c r="B7" s="154"/>
      <c r="C7" s="155"/>
      <c r="D7" s="155"/>
      <c r="E7" s="155"/>
      <c r="F7" s="155"/>
      <c r="G7" s="155"/>
      <c r="H7" s="155"/>
      <c r="I7" s="155"/>
      <c r="J7" s="14"/>
      <c r="K7" s="14"/>
      <c r="L7" s="14"/>
      <c r="M7" s="14"/>
      <c r="N7" s="15"/>
    </row>
    <row r="8" spans="1:17" ht="5.25" customHeight="1" x14ac:dyDescent="0.15">
      <c r="B8" s="20"/>
      <c r="C8" s="21"/>
      <c r="D8" s="21"/>
      <c r="E8" s="21"/>
      <c r="F8" s="21"/>
      <c r="G8" s="21"/>
      <c r="H8" s="21"/>
      <c r="I8" s="21"/>
      <c r="J8" s="14"/>
      <c r="K8" s="14"/>
      <c r="L8" s="14"/>
      <c r="M8" s="14"/>
      <c r="N8" s="15"/>
    </row>
    <row r="9" spans="1:17" ht="18" customHeight="1" x14ac:dyDescent="0.15">
      <c r="A9" s="156" t="s">
        <v>40</v>
      </c>
      <c r="B9" s="156"/>
      <c r="C9" s="156"/>
      <c r="D9" s="156"/>
      <c r="E9" s="156"/>
      <c r="F9" s="156"/>
      <c r="G9" s="156"/>
      <c r="H9" s="156"/>
      <c r="I9" s="156"/>
      <c r="J9" s="156"/>
      <c r="K9" s="156"/>
      <c r="L9" s="156"/>
      <c r="M9" s="156"/>
      <c r="N9" s="156"/>
    </row>
    <row r="10" spans="1:17" ht="10.5" customHeight="1" x14ac:dyDescent="0.15">
      <c r="A10" s="23"/>
      <c r="B10" s="23"/>
      <c r="C10" s="23"/>
      <c r="D10" s="23"/>
      <c r="E10" s="23"/>
      <c r="F10" s="23"/>
      <c r="G10" s="23"/>
      <c r="H10" s="23"/>
      <c r="I10" s="23"/>
      <c r="J10" s="23"/>
      <c r="K10" s="23"/>
      <c r="L10" s="23"/>
      <c r="M10" s="23"/>
      <c r="N10" s="23"/>
    </row>
    <row r="11" spans="1:17" ht="16.5" customHeight="1" x14ac:dyDescent="0.15">
      <c r="A11" s="163"/>
      <c r="B11" s="163"/>
      <c r="C11" s="164" t="s">
        <v>41</v>
      </c>
      <c r="D11" s="151" t="s">
        <v>42</v>
      </c>
      <c r="E11" s="151"/>
      <c r="F11" s="151"/>
      <c r="G11" s="151"/>
      <c r="H11" s="151"/>
      <c r="I11" s="151"/>
      <c r="J11" s="149" t="s">
        <v>43</v>
      </c>
      <c r="K11" s="149" t="s">
        <v>44</v>
      </c>
      <c r="L11" s="149" t="s">
        <v>45</v>
      </c>
      <c r="M11" s="151" t="s">
        <v>46</v>
      </c>
      <c r="N11" s="149" t="s">
        <v>47</v>
      </c>
      <c r="P11" s="129" t="s">
        <v>48</v>
      </c>
      <c r="Q11" s="130"/>
    </row>
    <row r="12" spans="1:17" ht="36.75" customHeight="1" x14ac:dyDescent="0.15">
      <c r="A12" s="163"/>
      <c r="B12" s="163"/>
      <c r="C12" s="164"/>
      <c r="D12" s="151" t="s">
        <v>49</v>
      </c>
      <c r="E12" s="151"/>
      <c r="F12" s="151" t="s">
        <v>50</v>
      </c>
      <c r="G12" s="151"/>
      <c r="H12" s="151" t="s">
        <v>51</v>
      </c>
      <c r="I12" s="151"/>
      <c r="J12" s="150"/>
      <c r="K12" s="150"/>
      <c r="L12" s="150"/>
      <c r="M12" s="151"/>
      <c r="N12" s="150"/>
      <c r="P12" s="131"/>
      <c r="Q12" s="132"/>
    </row>
    <row r="13" spans="1:17" ht="26.1" customHeight="1" x14ac:dyDescent="0.15">
      <c r="A13" s="24" t="s">
        <v>52</v>
      </c>
      <c r="B13" s="24" t="s">
        <v>53</v>
      </c>
      <c r="C13" s="24">
        <v>2</v>
      </c>
      <c r="D13" s="59"/>
      <c r="E13" s="60" t="s">
        <v>54</v>
      </c>
      <c r="F13" s="59"/>
      <c r="G13" s="60" t="s">
        <v>55</v>
      </c>
      <c r="H13" s="59"/>
      <c r="I13" s="60" t="s">
        <v>56</v>
      </c>
      <c r="J13" s="24" t="b">
        <v>0</v>
      </c>
      <c r="K13" s="24" t="b">
        <v>0</v>
      </c>
      <c r="L13" s="24" t="b">
        <v>0</v>
      </c>
      <c r="M13" s="24">
        <f>SUM(IF(J13,1,0),IF(K13,3,0),IF(L13,5,0))</f>
        <v>0</v>
      </c>
      <c r="N13" s="24">
        <f>C13*M13</f>
        <v>0</v>
      </c>
      <c r="P13" s="24" t="s">
        <v>52</v>
      </c>
      <c r="Q13" s="25"/>
    </row>
    <row r="14" spans="1:17" ht="26.1" customHeight="1" x14ac:dyDescent="0.15">
      <c r="A14" s="24" t="s">
        <v>57</v>
      </c>
      <c r="B14" s="24" t="s">
        <v>58</v>
      </c>
      <c r="C14" s="24">
        <v>1</v>
      </c>
      <c r="D14" s="59"/>
      <c r="E14" s="60" t="s">
        <v>59</v>
      </c>
      <c r="F14" s="59"/>
      <c r="G14" s="60" t="s">
        <v>60</v>
      </c>
      <c r="H14" s="59"/>
      <c r="I14" s="66"/>
      <c r="J14" s="24" t="b">
        <v>0</v>
      </c>
      <c r="K14" s="24" t="b">
        <v>0</v>
      </c>
      <c r="L14" s="24" t="b">
        <v>0</v>
      </c>
      <c r="M14" s="24">
        <f t="shared" ref="M14:M31" si="0">SUM(IF(J14,1,0),IF(K14,3,0),IF(L14,5,0))</f>
        <v>0</v>
      </c>
      <c r="N14" s="24">
        <f t="shared" ref="N14:N25" si="1">C14*M14</f>
        <v>0</v>
      </c>
      <c r="P14" s="24" t="s">
        <v>57</v>
      </c>
      <c r="Q14" s="25"/>
    </row>
    <row r="15" spans="1:17" ht="26.1" customHeight="1" x14ac:dyDescent="0.15">
      <c r="A15" s="24" t="s">
        <v>61</v>
      </c>
      <c r="B15" s="24" t="s">
        <v>62</v>
      </c>
      <c r="C15" s="24">
        <v>1</v>
      </c>
      <c r="D15" s="59"/>
      <c r="E15" s="60" t="s">
        <v>63</v>
      </c>
      <c r="F15" s="59"/>
      <c r="G15" s="60" t="s">
        <v>64</v>
      </c>
      <c r="H15" s="59"/>
      <c r="I15" s="60" t="s">
        <v>65</v>
      </c>
      <c r="J15" s="24" t="b">
        <v>0</v>
      </c>
      <c r="K15" s="24" t="b">
        <v>0</v>
      </c>
      <c r="L15" s="24" t="b">
        <v>0</v>
      </c>
      <c r="M15" s="24">
        <f t="shared" si="0"/>
        <v>0</v>
      </c>
      <c r="N15" s="24">
        <f t="shared" si="1"/>
        <v>0</v>
      </c>
      <c r="P15" s="24" t="s">
        <v>61</v>
      </c>
      <c r="Q15" s="25"/>
    </row>
    <row r="16" spans="1:17" ht="26.1" customHeight="1" x14ac:dyDescent="0.15">
      <c r="A16" s="24" t="s">
        <v>66</v>
      </c>
      <c r="B16" s="24" t="s">
        <v>67</v>
      </c>
      <c r="C16" s="24">
        <v>2</v>
      </c>
      <c r="D16" s="59"/>
      <c r="E16" s="60" t="s">
        <v>68</v>
      </c>
      <c r="F16" s="59"/>
      <c r="G16" s="60" t="s">
        <v>69</v>
      </c>
      <c r="H16" s="59"/>
      <c r="I16" s="60" t="s">
        <v>70</v>
      </c>
      <c r="J16" s="24" t="b">
        <v>0</v>
      </c>
      <c r="K16" s="24" t="b">
        <v>0</v>
      </c>
      <c r="L16" s="24" t="b">
        <v>0</v>
      </c>
      <c r="M16" s="24">
        <f t="shared" si="0"/>
        <v>0</v>
      </c>
      <c r="N16" s="24">
        <f t="shared" si="1"/>
        <v>0</v>
      </c>
      <c r="P16" s="24" t="s">
        <v>66</v>
      </c>
      <c r="Q16" s="25"/>
    </row>
    <row r="17" spans="1:17" ht="26.1" customHeight="1" x14ac:dyDescent="0.15">
      <c r="A17" s="24" t="s">
        <v>71</v>
      </c>
      <c r="B17" s="24" t="s">
        <v>72</v>
      </c>
      <c r="C17" s="24">
        <v>3</v>
      </c>
      <c r="D17" s="59"/>
      <c r="E17" s="60" t="s">
        <v>73</v>
      </c>
      <c r="F17" s="61"/>
      <c r="G17" s="62"/>
      <c r="H17" s="59"/>
      <c r="I17" s="66"/>
      <c r="J17" s="24" t="b">
        <v>0</v>
      </c>
      <c r="K17" s="24" t="b">
        <v>0</v>
      </c>
      <c r="L17" s="24" t="b">
        <v>0</v>
      </c>
      <c r="M17" s="24">
        <f t="shared" si="0"/>
        <v>0</v>
      </c>
      <c r="N17" s="24">
        <f t="shared" si="1"/>
        <v>0</v>
      </c>
      <c r="P17" s="24" t="s">
        <v>71</v>
      </c>
      <c r="Q17" s="25"/>
    </row>
    <row r="18" spans="1:17" ht="26.1" customHeight="1" x14ac:dyDescent="0.15">
      <c r="A18" s="24" t="s">
        <v>74</v>
      </c>
      <c r="B18" s="24" t="s">
        <v>75</v>
      </c>
      <c r="C18" s="24">
        <v>1</v>
      </c>
      <c r="D18" s="59"/>
      <c r="E18" s="60" t="s">
        <v>76</v>
      </c>
      <c r="F18" s="59"/>
      <c r="G18" s="60" t="s">
        <v>77</v>
      </c>
      <c r="H18" s="59"/>
      <c r="I18" s="60" t="s">
        <v>78</v>
      </c>
      <c r="J18" s="24" t="b">
        <v>0</v>
      </c>
      <c r="K18" s="24" t="b">
        <v>0</v>
      </c>
      <c r="L18" s="24" t="b">
        <v>0</v>
      </c>
      <c r="M18" s="24">
        <f t="shared" si="0"/>
        <v>0</v>
      </c>
      <c r="N18" s="24">
        <f t="shared" si="1"/>
        <v>0</v>
      </c>
      <c r="P18" s="24" t="s">
        <v>74</v>
      </c>
      <c r="Q18" s="25"/>
    </row>
    <row r="19" spans="1:17" ht="26.1" customHeight="1" x14ac:dyDescent="0.15">
      <c r="A19" s="24" t="s">
        <v>79</v>
      </c>
      <c r="B19" s="24" t="s">
        <v>80</v>
      </c>
      <c r="C19" s="24">
        <v>1</v>
      </c>
      <c r="D19" s="59"/>
      <c r="E19" s="60" t="s">
        <v>81</v>
      </c>
      <c r="F19" s="63"/>
      <c r="G19" s="64" t="s">
        <v>82</v>
      </c>
      <c r="H19" s="59"/>
      <c r="I19" s="60" t="s">
        <v>83</v>
      </c>
      <c r="J19" s="24" t="b">
        <v>0</v>
      </c>
      <c r="K19" s="24" t="b">
        <v>0</v>
      </c>
      <c r="L19" s="24" t="b">
        <v>0</v>
      </c>
      <c r="M19" s="24">
        <f t="shared" si="0"/>
        <v>0</v>
      </c>
      <c r="N19" s="24">
        <f t="shared" si="1"/>
        <v>0</v>
      </c>
      <c r="P19" s="24" t="s">
        <v>79</v>
      </c>
      <c r="Q19" s="25"/>
    </row>
    <row r="20" spans="1:17" ht="25.5" customHeight="1" x14ac:dyDescent="0.15">
      <c r="A20" s="24" t="s">
        <v>84</v>
      </c>
      <c r="B20" s="24" t="s">
        <v>85</v>
      </c>
      <c r="C20" s="24">
        <v>3</v>
      </c>
      <c r="D20" s="59"/>
      <c r="E20" s="60" t="s">
        <v>86</v>
      </c>
      <c r="F20" s="59"/>
      <c r="G20" s="60" t="s">
        <v>87</v>
      </c>
      <c r="H20" s="59"/>
      <c r="I20" s="60" t="s">
        <v>88</v>
      </c>
      <c r="J20" s="24" t="b">
        <v>0</v>
      </c>
      <c r="K20" s="24" t="b">
        <v>0</v>
      </c>
      <c r="L20" s="24" t="b">
        <v>0</v>
      </c>
      <c r="M20" s="24">
        <f t="shared" si="0"/>
        <v>0</v>
      </c>
      <c r="N20" s="24">
        <f t="shared" si="1"/>
        <v>0</v>
      </c>
      <c r="P20" s="24" t="s">
        <v>84</v>
      </c>
      <c r="Q20" s="25"/>
    </row>
    <row r="21" spans="1:17" ht="39" customHeight="1" x14ac:dyDescent="0.15">
      <c r="A21" s="24" t="s">
        <v>89</v>
      </c>
      <c r="B21" s="24" t="s">
        <v>90</v>
      </c>
      <c r="C21" s="24">
        <v>1</v>
      </c>
      <c r="D21" s="59"/>
      <c r="E21" s="60" t="s">
        <v>91</v>
      </c>
      <c r="F21" s="59"/>
      <c r="G21" s="60" t="s">
        <v>92</v>
      </c>
      <c r="H21" s="59"/>
      <c r="I21" s="60" t="s">
        <v>93</v>
      </c>
      <c r="J21" s="24" t="b">
        <v>0</v>
      </c>
      <c r="K21" s="24" t="b">
        <v>0</v>
      </c>
      <c r="L21" s="24" t="b">
        <v>0</v>
      </c>
      <c r="M21" s="24">
        <f t="shared" si="0"/>
        <v>0</v>
      </c>
      <c r="N21" s="24">
        <f t="shared" si="1"/>
        <v>0</v>
      </c>
      <c r="P21" s="24" t="s">
        <v>89</v>
      </c>
      <c r="Q21" s="25"/>
    </row>
    <row r="22" spans="1:17" ht="26.1" customHeight="1" x14ac:dyDescent="0.15">
      <c r="A22" s="24" t="s">
        <v>94</v>
      </c>
      <c r="B22" s="24" t="s">
        <v>95</v>
      </c>
      <c r="C22" s="24">
        <v>1</v>
      </c>
      <c r="D22" s="59"/>
      <c r="E22" s="60" t="s">
        <v>96</v>
      </c>
      <c r="F22" s="59"/>
      <c r="G22" s="60" t="s">
        <v>97</v>
      </c>
      <c r="H22" s="59"/>
      <c r="I22" s="60" t="s">
        <v>98</v>
      </c>
      <c r="J22" s="24" t="b">
        <v>0</v>
      </c>
      <c r="K22" s="24" t="b">
        <v>0</v>
      </c>
      <c r="L22" s="24" t="b">
        <v>0</v>
      </c>
      <c r="M22" s="24">
        <f t="shared" si="0"/>
        <v>0</v>
      </c>
      <c r="N22" s="24">
        <f t="shared" si="1"/>
        <v>0</v>
      </c>
      <c r="P22" s="24" t="s">
        <v>94</v>
      </c>
      <c r="Q22" s="26"/>
    </row>
    <row r="23" spans="1:17" ht="25.5" x14ac:dyDescent="0.15">
      <c r="A23" s="24" t="s">
        <v>99</v>
      </c>
      <c r="B23" s="24" t="s">
        <v>100</v>
      </c>
      <c r="C23" s="24">
        <v>2</v>
      </c>
      <c r="D23" s="59"/>
      <c r="E23" s="60" t="s">
        <v>101</v>
      </c>
      <c r="F23" s="59"/>
      <c r="G23" s="60" t="s">
        <v>102</v>
      </c>
      <c r="H23" s="59"/>
      <c r="I23" s="60" t="s">
        <v>103</v>
      </c>
      <c r="J23" s="24" t="b">
        <v>0</v>
      </c>
      <c r="K23" s="24" t="b">
        <v>0</v>
      </c>
      <c r="L23" s="24" t="b">
        <v>0</v>
      </c>
      <c r="M23" s="24">
        <f t="shared" si="0"/>
        <v>0</v>
      </c>
      <c r="N23" s="24">
        <f t="shared" si="1"/>
        <v>0</v>
      </c>
      <c r="P23" s="24" t="s">
        <v>99</v>
      </c>
      <c r="Q23" s="26"/>
    </row>
    <row r="24" spans="1:17" ht="25.5" customHeight="1" x14ac:dyDescent="0.15">
      <c r="A24" s="24" t="s">
        <v>104</v>
      </c>
      <c r="B24" s="24" t="s">
        <v>105</v>
      </c>
      <c r="C24" s="24">
        <v>1</v>
      </c>
      <c r="D24" s="59"/>
      <c r="E24" s="60" t="s">
        <v>101</v>
      </c>
      <c r="F24" s="61"/>
      <c r="G24" s="65" t="s">
        <v>102</v>
      </c>
      <c r="H24" s="59"/>
      <c r="I24" s="60" t="s">
        <v>103</v>
      </c>
      <c r="J24" s="24" t="b">
        <v>0</v>
      </c>
      <c r="K24" s="24" t="b">
        <v>0</v>
      </c>
      <c r="L24" s="24" t="b">
        <v>0</v>
      </c>
      <c r="M24" s="24">
        <f t="shared" si="0"/>
        <v>0</v>
      </c>
      <c r="N24" s="24">
        <f t="shared" si="1"/>
        <v>0</v>
      </c>
      <c r="P24" s="24" t="s">
        <v>104</v>
      </c>
      <c r="Q24" s="26"/>
    </row>
    <row r="25" spans="1:17" ht="38.25" x14ac:dyDescent="0.15">
      <c r="A25" s="24" t="s">
        <v>106</v>
      </c>
      <c r="B25" s="24" t="s">
        <v>107</v>
      </c>
      <c r="C25" s="24">
        <v>1</v>
      </c>
      <c r="D25" s="59"/>
      <c r="E25" s="60" t="s">
        <v>108</v>
      </c>
      <c r="F25" s="59"/>
      <c r="G25" s="60" t="s">
        <v>109</v>
      </c>
      <c r="H25" s="59"/>
      <c r="I25" s="60" t="s">
        <v>110</v>
      </c>
      <c r="J25" s="24" t="b">
        <v>0</v>
      </c>
      <c r="K25" s="24" t="b">
        <v>0</v>
      </c>
      <c r="L25" s="24" t="b">
        <v>0</v>
      </c>
      <c r="M25" s="24">
        <f t="shared" si="0"/>
        <v>0</v>
      </c>
      <c r="N25" s="24">
        <f t="shared" si="1"/>
        <v>0</v>
      </c>
      <c r="P25" s="24" t="s">
        <v>106</v>
      </c>
      <c r="Q25" s="26"/>
    </row>
    <row r="26" spans="1:17" ht="26.1" customHeight="1" x14ac:dyDescent="0.15">
      <c r="A26" s="24" t="s">
        <v>111</v>
      </c>
      <c r="B26" s="24" t="s">
        <v>112</v>
      </c>
      <c r="C26" s="24">
        <v>3</v>
      </c>
      <c r="D26" s="27"/>
      <c r="E26" s="28" t="s">
        <v>113</v>
      </c>
      <c r="F26" s="68">
        <v>0</v>
      </c>
      <c r="G26" s="29" t="s">
        <v>30</v>
      </c>
      <c r="H26" s="30"/>
      <c r="I26" s="31"/>
      <c r="J26" s="31"/>
      <c r="K26" s="31"/>
      <c r="L26" s="31"/>
      <c r="M26" s="24"/>
      <c r="N26" s="24">
        <f>C26*F26</f>
        <v>0</v>
      </c>
      <c r="P26" s="24" t="s">
        <v>111</v>
      </c>
      <c r="Q26" s="26"/>
    </row>
    <row r="27" spans="1:17" ht="25.5" x14ac:dyDescent="0.15">
      <c r="A27" s="24" t="s">
        <v>114</v>
      </c>
      <c r="B27" s="24" t="s">
        <v>115</v>
      </c>
      <c r="C27" s="24">
        <v>2</v>
      </c>
      <c r="D27" s="27"/>
      <c r="E27" s="28" t="s">
        <v>116</v>
      </c>
      <c r="F27" s="67">
        <v>0</v>
      </c>
      <c r="G27" s="32" t="s">
        <v>30</v>
      </c>
      <c r="H27" s="30"/>
      <c r="I27" s="31"/>
      <c r="J27" s="31"/>
      <c r="K27" s="31"/>
      <c r="L27" s="31"/>
      <c r="M27" s="24"/>
      <c r="N27" s="24">
        <f>C27*F27</f>
        <v>0</v>
      </c>
      <c r="P27" s="24" t="s">
        <v>114</v>
      </c>
      <c r="Q27" s="26"/>
    </row>
    <row r="28" spans="1:17" ht="26.1" customHeight="1" x14ac:dyDescent="0.15">
      <c r="A28" s="24" t="s">
        <v>117</v>
      </c>
      <c r="B28" s="24" t="s">
        <v>118</v>
      </c>
      <c r="C28" s="24">
        <v>5</v>
      </c>
      <c r="D28" s="27"/>
      <c r="E28" s="28" t="s">
        <v>116</v>
      </c>
      <c r="F28" s="69">
        <v>0</v>
      </c>
      <c r="G28" s="32" t="s">
        <v>30</v>
      </c>
      <c r="H28" s="30"/>
      <c r="I28" s="31"/>
      <c r="J28" s="31"/>
      <c r="K28" s="31"/>
      <c r="L28" s="31"/>
      <c r="M28" s="24"/>
      <c r="N28" s="24">
        <f>C28*F28</f>
        <v>0</v>
      </c>
      <c r="P28" s="24" t="s">
        <v>117</v>
      </c>
      <c r="Q28" s="26"/>
    </row>
    <row r="29" spans="1:17" ht="26.1" customHeight="1" x14ac:dyDescent="0.15">
      <c r="A29" s="24" t="s">
        <v>119</v>
      </c>
      <c r="B29" s="24" t="s">
        <v>120</v>
      </c>
      <c r="C29" s="24">
        <v>7</v>
      </c>
      <c r="D29" s="59"/>
      <c r="E29" s="60" t="s">
        <v>121</v>
      </c>
      <c r="F29" s="59"/>
      <c r="G29" s="66"/>
      <c r="H29" s="59"/>
      <c r="I29" s="66"/>
      <c r="J29" s="24" t="b">
        <v>0</v>
      </c>
      <c r="K29" s="24" t="b">
        <v>0</v>
      </c>
      <c r="L29" s="24" t="b">
        <v>0</v>
      </c>
      <c r="M29" s="24">
        <f t="shared" si="0"/>
        <v>0</v>
      </c>
      <c r="N29" s="24">
        <f>C29*M29</f>
        <v>0</v>
      </c>
      <c r="P29" s="24" t="s">
        <v>119</v>
      </c>
      <c r="Q29" s="26"/>
    </row>
    <row r="30" spans="1:17" ht="26.1" customHeight="1" x14ac:dyDescent="0.15">
      <c r="A30" s="24" t="s">
        <v>122</v>
      </c>
      <c r="B30" s="24" t="s">
        <v>123</v>
      </c>
      <c r="C30" s="24">
        <v>5</v>
      </c>
      <c r="D30" s="59"/>
      <c r="E30" s="60" t="s">
        <v>124</v>
      </c>
      <c r="F30" s="59"/>
      <c r="G30" s="60" t="s">
        <v>125</v>
      </c>
      <c r="H30" s="59"/>
      <c r="I30" s="60" t="s">
        <v>126</v>
      </c>
      <c r="J30" s="24" t="b">
        <v>0</v>
      </c>
      <c r="K30" s="24" t="b">
        <v>0</v>
      </c>
      <c r="L30" s="24" t="b">
        <v>0</v>
      </c>
      <c r="M30" s="24">
        <f t="shared" si="0"/>
        <v>0</v>
      </c>
      <c r="N30" s="24">
        <f>C30*M30</f>
        <v>0</v>
      </c>
      <c r="P30" s="24" t="s">
        <v>122</v>
      </c>
      <c r="Q30" s="26"/>
    </row>
    <row r="31" spans="1:17" ht="26.1" customHeight="1" x14ac:dyDescent="0.15">
      <c r="A31" s="24" t="s">
        <v>127</v>
      </c>
      <c r="B31" s="24" t="s">
        <v>128</v>
      </c>
      <c r="C31" s="24">
        <v>2</v>
      </c>
      <c r="D31" s="59"/>
      <c r="E31" s="60" t="s">
        <v>129</v>
      </c>
      <c r="F31" s="59"/>
      <c r="G31" s="60" t="s">
        <v>130</v>
      </c>
      <c r="H31" s="59"/>
      <c r="I31" s="66"/>
      <c r="J31" s="24" t="b">
        <v>0</v>
      </c>
      <c r="K31" s="24" t="b">
        <v>0</v>
      </c>
      <c r="L31" s="24" t="b">
        <v>0</v>
      </c>
      <c r="M31" s="24">
        <f t="shared" si="0"/>
        <v>0</v>
      </c>
      <c r="N31" s="24">
        <f>C31*M31</f>
        <v>0</v>
      </c>
      <c r="P31" s="24" t="s">
        <v>127</v>
      </c>
      <c r="Q31" s="26"/>
    </row>
    <row r="32" spans="1:17" s="35" customFormat="1" ht="26.1" customHeight="1" x14ac:dyDescent="0.15">
      <c r="A32" s="24" t="s">
        <v>131</v>
      </c>
      <c r="B32" s="24" t="s">
        <v>193</v>
      </c>
      <c r="C32" s="24">
        <v>1</v>
      </c>
      <c r="D32" s="27"/>
      <c r="E32" s="28" t="s">
        <v>116</v>
      </c>
      <c r="F32" s="67">
        <v>0</v>
      </c>
      <c r="G32" s="32" t="s">
        <v>132</v>
      </c>
      <c r="H32" s="30"/>
      <c r="I32" s="31"/>
      <c r="J32" s="31"/>
      <c r="K32" s="31"/>
      <c r="L32" s="31"/>
      <c r="M32" s="24"/>
      <c r="N32" s="24">
        <f>C32*F32</f>
        <v>0</v>
      </c>
      <c r="O32" s="33"/>
      <c r="P32" s="24" t="s">
        <v>131</v>
      </c>
      <c r="Q32" s="34"/>
    </row>
    <row r="33" spans="1:17" s="35" customFormat="1" ht="26.1" customHeight="1" x14ac:dyDescent="0.15">
      <c r="A33" s="24" t="s">
        <v>133</v>
      </c>
      <c r="B33" s="24" t="s">
        <v>134</v>
      </c>
      <c r="C33" s="24">
        <v>2</v>
      </c>
      <c r="D33" s="59"/>
      <c r="E33" s="60" t="s">
        <v>135</v>
      </c>
      <c r="F33" s="59"/>
      <c r="G33" s="60" t="s">
        <v>136</v>
      </c>
      <c r="H33" s="59"/>
      <c r="I33" s="60" t="s">
        <v>137</v>
      </c>
      <c r="J33" s="24" t="b">
        <v>0</v>
      </c>
      <c r="K33" s="24" t="b">
        <v>0</v>
      </c>
      <c r="L33" s="24" t="b">
        <v>0</v>
      </c>
      <c r="M33" s="24">
        <f>SUM(IF(J33,1,0),IF(K33,3,0),IF(L33,5,0))</f>
        <v>0</v>
      </c>
      <c r="N33" s="24">
        <f>C33*M33</f>
        <v>0</v>
      </c>
      <c r="O33" s="33"/>
      <c r="P33" s="24" t="s">
        <v>133</v>
      </c>
      <c r="Q33" s="34"/>
    </row>
    <row r="34" spans="1:17" s="35" customFormat="1" ht="26.1" customHeight="1" x14ac:dyDescent="0.15">
      <c r="A34" s="24" t="s">
        <v>138</v>
      </c>
      <c r="B34" s="24" t="s">
        <v>139</v>
      </c>
      <c r="C34" s="24">
        <v>2</v>
      </c>
      <c r="D34" s="59"/>
      <c r="E34" s="60" t="s">
        <v>140</v>
      </c>
      <c r="F34" s="59"/>
      <c r="G34" s="66"/>
      <c r="H34" s="59"/>
      <c r="I34" s="66"/>
      <c r="J34" s="24" t="b">
        <v>0</v>
      </c>
      <c r="K34" s="24" t="b">
        <v>0</v>
      </c>
      <c r="L34" s="24" t="b">
        <v>0</v>
      </c>
      <c r="M34" s="24">
        <f>SUM(IF(J34,1,0),IF(K34,3,0),IF(L34,5,0))</f>
        <v>0</v>
      </c>
      <c r="N34" s="24">
        <f>C34*M34</f>
        <v>0</v>
      </c>
      <c r="O34" s="33"/>
      <c r="P34" s="24" t="s">
        <v>138</v>
      </c>
      <c r="Q34" s="34"/>
    </row>
    <row r="35" spans="1:17" s="35" customFormat="1" ht="26.1" customHeight="1" x14ac:dyDescent="0.15">
      <c r="A35" s="24" t="s">
        <v>141</v>
      </c>
      <c r="B35" s="24" t="s">
        <v>142</v>
      </c>
      <c r="C35" s="24">
        <v>2</v>
      </c>
      <c r="D35" s="59"/>
      <c r="E35" s="60" t="s">
        <v>140</v>
      </c>
      <c r="F35" s="59"/>
      <c r="G35" s="66"/>
      <c r="H35" s="59"/>
      <c r="I35" s="66"/>
      <c r="J35" s="24" t="b">
        <v>0</v>
      </c>
      <c r="K35" s="24" t="b">
        <v>0</v>
      </c>
      <c r="L35" s="24" t="b">
        <v>0</v>
      </c>
      <c r="M35" s="24">
        <f>SUM(IF(J35,1,0),IF(K35,3,0),IF(L35,5,0))</f>
        <v>0</v>
      </c>
      <c r="N35" s="24">
        <f>C35*M35</f>
        <v>0</v>
      </c>
      <c r="O35" s="33"/>
      <c r="P35" s="24" t="s">
        <v>141</v>
      </c>
      <c r="Q35" s="34"/>
    </row>
    <row r="36" spans="1:17" ht="26.1" customHeight="1" x14ac:dyDescent="0.15">
      <c r="A36" s="145" t="s">
        <v>143</v>
      </c>
      <c r="B36" s="146"/>
      <c r="C36" s="27"/>
      <c r="D36" s="143" t="s">
        <v>144</v>
      </c>
      <c r="E36" s="143"/>
      <c r="F36" s="143"/>
      <c r="G36" s="143"/>
      <c r="H36" s="143"/>
      <c r="I36" s="144"/>
      <c r="J36" s="36"/>
      <c r="K36" s="36"/>
      <c r="L36" s="36"/>
      <c r="M36" s="24">
        <f>SUM(M13:M28,M31:M35)</f>
        <v>0</v>
      </c>
      <c r="N36" s="24">
        <f>SUM(N13:N28,N31:N35)</f>
        <v>0</v>
      </c>
      <c r="Q36" s="37"/>
    </row>
    <row r="37" spans="1:17" ht="26.1" customHeight="1" x14ac:dyDescent="0.15">
      <c r="A37" s="147"/>
      <c r="B37" s="148"/>
      <c r="C37" s="27"/>
      <c r="D37" s="143" t="s">
        <v>145</v>
      </c>
      <c r="E37" s="143"/>
      <c r="F37" s="143"/>
      <c r="G37" s="143"/>
      <c r="H37" s="143"/>
      <c r="I37" s="144"/>
      <c r="J37" s="36"/>
      <c r="K37" s="36"/>
      <c r="L37" s="36"/>
      <c r="M37" s="24">
        <f>SUM(M29:M30)</f>
        <v>0</v>
      </c>
      <c r="N37" s="24">
        <f>SUM(N29:N30)</f>
        <v>0</v>
      </c>
      <c r="Q37" s="38"/>
    </row>
    <row r="38" spans="1:17" s="38" customFormat="1" ht="11.25" customHeight="1" x14ac:dyDescent="0.15">
      <c r="A38" s="39"/>
      <c r="B38" s="40"/>
      <c r="C38" s="41"/>
      <c r="D38" s="42"/>
      <c r="E38" s="42"/>
      <c r="F38" s="42"/>
      <c r="G38" s="42"/>
      <c r="H38" s="42"/>
      <c r="I38" s="42"/>
      <c r="J38" s="42"/>
      <c r="K38" s="42"/>
      <c r="L38" s="42"/>
      <c r="M38" s="40"/>
      <c r="N38" s="40"/>
      <c r="O38" s="43"/>
      <c r="P38" s="43"/>
    </row>
    <row r="39" spans="1:17" s="38" customFormat="1" ht="12" customHeight="1" x14ac:dyDescent="0.15">
      <c r="A39" s="39"/>
      <c r="B39" s="39"/>
      <c r="C39" s="44"/>
      <c r="D39" s="45"/>
      <c r="E39" s="45"/>
      <c r="F39" s="45"/>
      <c r="G39" s="45"/>
      <c r="H39" s="45"/>
      <c r="I39" s="45"/>
      <c r="J39" s="45"/>
      <c r="K39" s="45"/>
      <c r="L39" s="45"/>
      <c r="M39" s="39"/>
      <c r="N39" s="39"/>
      <c r="O39" s="43"/>
      <c r="P39" s="43"/>
    </row>
    <row r="40" spans="1:17" ht="26.1" customHeight="1" x14ac:dyDescent="0.15">
      <c r="A40" s="145" t="s">
        <v>146</v>
      </c>
      <c r="B40" s="180"/>
      <c r="C40" s="145" t="s">
        <v>147</v>
      </c>
      <c r="D40" s="146"/>
      <c r="E40" s="133" t="s">
        <v>148</v>
      </c>
      <c r="F40" s="133"/>
      <c r="G40" s="133"/>
      <c r="H40" s="134"/>
      <c r="I40" s="135">
        <f>IF(N63=1,N36*6000,0)</f>
        <v>0</v>
      </c>
      <c r="J40" s="136"/>
      <c r="K40" s="136"/>
      <c r="L40" s="136"/>
      <c r="M40" s="136"/>
      <c r="N40" s="137"/>
    </row>
    <row r="41" spans="1:17" ht="26.1" customHeight="1" x14ac:dyDescent="0.15">
      <c r="A41" s="181"/>
      <c r="B41" s="182"/>
      <c r="C41" s="147"/>
      <c r="D41" s="148"/>
      <c r="E41" s="165" t="s">
        <v>149</v>
      </c>
      <c r="F41" s="165"/>
      <c r="G41" s="165"/>
      <c r="H41" s="166"/>
      <c r="I41" s="167">
        <f>IF(N63=1,N37*6000,0)</f>
        <v>0</v>
      </c>
      <c r="J41" s="168"/>
      <c r="K41" s="168"/>
      <c r="L41" s="168"/>
      <c r="M41" s="168"/>
      <c r="N41" s="169"/>
    </row>
    <row r="42" spans="1:17" ht="26.1" customHeight="1" x14ac:dyDescent="0.15">
      <c r="A42" s="181"/>
      <c r="B42" s="182"/>
      <c r="C42" s="170" t="s">
        <v>150</v>
      </c>
      <c r="D42" s="171"/>
      <c r="E42" s="133" t="s">
        <v>151</v>
      </c>
      <c r="F42" s="133"/>
      <c r="G42" s="133"/>
      <c r="H42" s="134"/>
      <c r="I42" s="135">
        <f>IF(N63=3,N36*7000,0)</f>
        <v>0</v>
      </c>
      <c r="J42" s="136"/>
      <c r="K42" s="136"/>
      <c r="L42" s="136"/>
      <c r="M42" s="136"/>
      <c r="N42" s="137"/>
    </row>
    <row r="43" spans="1:17" ht="26.1" customHeight="1" thickBot="1" x14ac:dyDescent="0.2">
      <c r="A43" s="181"/>
      <c r="B43" s="182"/>
      <c r="C43" s="172"/>
      <c r="D43" s="173"/>
      <c r="E43" s="138" t="s">
        <v>152</v>
      </c>
      <c r="F43" s="138"/>
      <c r="G43" s="138"/>
      <c r="H43" s="139"/>
      <c r="I43" s="140">
        <f>IF(N63=3,N37*7000,0)</f>
        <v>0</v>
      </c>
      <c r="J43" s="141"/>
      <c r="K43" s="141"/>
      <c r="L43" s="141"/>
      <c r="M43" s="141"/>
      <c r="N43" s="142"/>
    </row>
    <row r="44" spans="1:17" ht="26.1" customHeight="1" x14ac:dyDescent="0.15">
      <c r="A44" s="159" t="s">
        <v>191</v>
      </c>
      <c r="B44" s="160"/>
      <c r="C44" s="160" t="s">
        <v>195</v>
      </c>
      <c r="D44" s="160"/>
      <c r="E44" s="160"/>
      <c r="F44" s="160"/>
      <c r="G44" s="160"/>
      <c r="H44" s="161"/>
      <c r="I44" s="177">
        <f>IF(I40="","",SUM(I40:N43))</f>
        <v>0</v>
      </c>
      <c r="J44" s="178"/>
      <c r="K44" s="178"/>
      <c r="L44" s="178"/>
      <c r="M44" s="178"/>
      <c r="N44" s="179"/>
      <c r="O44" s="47"/>
      <c r="P44" s="47"/>
      <c r="Q44" s="48"/>
    </row>
    <row r="45" spans="1:17" ht="26.1" customHeight="1" x14ac:dyDescent="0.15">
      <c r="A45" s="157" t="s">
        <v>192</v>
      </c>
      <c r="B45" s="158"/>
      <c r="C45" s="162" t="s">
        <v>194</v>
      </c>
      <c r="D45" s="162"/>
      <c r="E45" s="162"/>
      <c r="F45" s="162"/>
      <c r="G45" s="80" t="str">
        <f>IF(I44=0,"[          ]",2.8+M64)</f>
        <v>[          ]</v>
      </c>
      <c r="H45" s="73"/>
      <c r="I45" s="174">
        <f>IF(G45="[          ]",0,ROUND(I44*G45,0))</f>
        <v>0</v>
      </c>
      <c r="J45" s="175"/>
      <c r="K45" s="175"/>
      <c r="L45" s="175"/>
      <c r="M45" s="175"/>
      <c r="N45" s="176"/>
      <c r="O45" s="47"/>
      <c r="P45" s="47"/>
      <c r="Q45" s="48"/>
    </row>
    <row r="46" spans="1:17" ht="15.75" customHeight="1" x14ac:dyDescent="0.15">
      <c r="A46" s="22"/>
    </row>
    <row r="47" spans="1:17" ht="15.75" customHeight="1" x14ac:dyDescent="0.15"/>
    <row r="48" spans="1:17" s="14" customFormat="1" ht="15.75" customHeight="1" x14ac:dyDescent="0.15">
      <c r="A48" s="49" t="s">
        <v>189</v>
      </c>
      <c r="O48" s="50"/>
      <c r="P48" s="50"/>
    </row>
    <row r="49" spans="1:16" s="14" customFormat="1" ht="15.75" customHeight="1" x14ac:dyDescent="0.15">
      <c r="A49" s="49" t="s">
        <v>153</v>
      </c>
      <c r="O49" s="50"/>
      <c r="P49" s="50"/>
    </row>
    <row r="50" spans="1:16" s="14" customFormat="1" ht="15.75" customHeight="1" x14ac:dyDescent="0.15">
      <c r="A50" s="49" t="s">
        <v>154</v>
      </c>
      <c r="D50" s="70"/>
      <c r="E50" s="51" t="s">
        <v>155</v>
      </c>
      <c r="O50" s="50"/>
      <c r="P50" s="50"/>
    </row>
    <row r="51" spans="1:16" s="14" customFormat="1" ht="15.75" customHeight="1" x14ac:dyDescent="0.15">
      <c r="A51" s="49" t="s">
        <v>190</v>
      </c>
      <c r="O51" s="50"/>
      <c r="P51" s="50"/>
    </row>
    <row r="52" spans="1:16" s="14" customFormat="1" ht="16.5" customHeight="1" x14ac:dyDescent="0.15">
      <c r="A52" s="76" t="s">
        <v>204</v>
      </c>
      <c r="B52" s="77"/>
      <c r="C52" s="77"/>
      <c r="D52" s="77"/>
      <c r="E52" s="77"/>
      <c r="F52" s="77"/>
      <c r="G52" s="77"/>
      <c r="O52" s="50"/>
      <c r="P52" s="50"/>
    </row>
    <row r="53" spans="1:16" s="14" customFormat="1" ht="16.5" customHeight="1" x14ac:dyDescent="0.15">
      <c r="A53" s="183" t="s">
        <v>199</v>
      </c>
      <c r="B53" s="183"/>
      <c r="C53" s="183"/>
      <c r="D53" s="183"/>
      <c r="E53" s="183"/>
      <c r="F53" s="185" t="s">
        <v>200</v>
      </c>
      <c r="G53" s="186"/>
      <c r="O53" s="50"/>
      <c r="P53" s="50"/>
    </row>
    <row r="54" spans="1:16" ht="20.25" customHeight="1" x14ac:dyDescent="0.15">
      <c r="A54" s="184" t="s">
        <v>201</v>
      </c>
      <c r="B54" s="184"/>
      <c r="C54" s="184"/>
      <c r="D54" s="184"/>
      <c r="E54" s="184"/>
      <c r="F54" s="187">
        <v>0.2</v>
      </c>
      <c r="G54" s="188"/>
    </row>
    <row r="55" spans="1:16" ht="20.25" customHeight="1" x14ac:dyDescent="0.15">
      <c r="A55" s="184" t="s">
        <v>202</v>
      </c>
      <c r="B55" s="184"/>
      <c r="C55" s="184"/>
      <c r="D55" s="184"/>
      <c r="E55" s="184"/>
      <c r="F55" s="189">
        <v>0.2</v>
      </c>
      <c r="G55" s="190"/>
    </row>
    <row r="56" spans="1:16" ht="20.25" customHeight="1" x14ac:dyDescent="0.15">
      <c r="A56" s="184" t="s">
        <v>203</v>
      </c>
      <c r="B56" s="184"/>
      <c r="C56" s="184"/>
      <c r="D56" s="184"/>
      <c r="E56" s="184"/>
      <c r="F56" s="189">
        <v>0.1</v>
      </c>
      <c r="G56" s="190"/>
    </row>
    <row r="63" spans="1:16" ht="22.5" hidden="1" customHeight="1" x14ac:dyDescent="0.15">
      <c r="I63" s="46">
        <v>1</v>
      </c>
      <c r="J63" s="24" t="b">
        <v>0</v>
      </c>
      <c r="K63" s="24" t="b">
        <v>0</v>
      </c>
      <c r="L63" s="24" t="b">
        <v>0</v>
      </c>
      <c r="M63" s="24">
        <f>SUM(IF(J63,1,0),IF(K63,3,0),IF(L63,5,0))</f>
        <v>0</v>
      </c>
      <c r="N63" s="24">
        <f>I63*M63</f>
        <v>0</v>
      </c>
    </row>
    <row r="64" spans="1:16" ht="22.5" hidden="1" customHeight="1" x14ac:dyDescent="0.15">
      <c r="J64" s="79" t="b">
        <v>0</v>
      </c>
      <c r="K64" s="79" t="b">
        <v>0</v>
      </c>
      <c r="L64" s="79" t="b">
        <v>0</v>
      </c>
      <c r="M64" s="79">
        <f>SUM(IF(J64,0.2, 0), IF(K64,0.2, 0), IF(L64,0.1, 0))</f>
        <v>0</v>
      </c>
    </row>
  </sheetData>
  <mergeCells count="45">
    <mergeCell ref="A53:E53"/>
    <mergeCell ref="A54:E54"/>
    <mergeCell ref="A55:E55"/>
    <mergeCell ref="A56:E56"/>
    <mergeCell ref="F53:G53"/>
    <mergeCell ref="F54:G54"/>
    <mergeCell ref="F55:G55"/>
    <mergeCell ref="F56:G56"/>
    <mergeCell ref="H12:I12"/>
    <mergeCell ref="A45:B45"/>
    <mergeCell ref="A44:B44"/>
    <mergeCell ref="C44:H44"/>
    <mergeCell ref="C45:F45"/>
    <mergeCell ref="A11:B12"/>
    <mergeCell ref="C11:C12"/>
    <mergeCell ref="D11:I11"/>
    <mergeCell ref="E41:H41"/>
    <mergeCell ref="I41:N41"/>
    <mergeCell ref="C42:D43"/>
    <mergeCell ref="I45:N45"/>
    <mergeCell ref="I44:N44"/>
    <mergeCell ref="A36:B37"/>
    <mergeCell ref="A40:B43"/>
    <mergeCell ref="F12:G12"/>
    <mergeCell ref="A2:N2"/>
    <mergeCell ref="C4:I4"/>
    <mergeCell ref="B5:B7"/>
    <mergeCell ref="C5:I7"/>
    <mergeCell ref="A9:N9"/>
    <mergeCell ref="P11:Q12"/>
    <mergeCell ref="E42:H42"/>
    <mergeCell ref="I42:N42"/>
    <mergeCell ref="E43:H43"/>
    <mergeCell ref="I43:N43"/>
    <mergeCell ref="D36:I36"/>
    <mergeCell ref="D37:I37"/>
    <mergeCell ref="C40:D41"/>
    <mergeCell ref="E40:H40"/>
    <mergeCell ref="I40:N40"/>
    <mergeCell ref="J11:J12"/>
    <mergeCell ref="K11:K12"/>
    <mergeCell ref="L11:L12"/>
    <mergeCell ref="M11:M12"/>
    <mergeCell ref="N11:N12"/>
    <mergeCell ref="D12:E12"/>
  </mergeCells>
  <phoneticPr fontId="2"/>
  <conditionalFormatting sqref="D13:E25 D29:E31">
    <cfRule type="expression" dxfId="16" priority="8" stopIfTrue="1">
      <formula>$J13=TRUE</formula>
    </cfRule>
  </conditionalFormatting>
  <conditionalFormatting sqref="F13:G25 F29:G31">
    <cfRule type="expression" dxfId="15" priority="9" stopIfTrue="1">
      <formula>$K13=TRUE</formula>
    </cfRule>
  </conditionalFormatting>
  <conditionalFormatting sqref="H13:I25 H29:I31">
    <cfRule type="expression" dxfId="14" priority="10" stopIfTrue="1">
      <formula>$L13=TRUE</formula>
    </cfRule>
  </conditionalFormatting>
  <conditionalFormatting sqref="D34:E34">
    <cfRule type="expression" dxfId="13" priority="5" stopIfTrue="1">
      <formula>$J34=TRUE</formula>
    </cfRule>
  </conditionalFormatting>
  <conditionalFormatting sqref="F34:G34">
    <cfRule type="expression" dxfId="12" priority="6" stopIfTrue="1">
      <formula>$K34=TRUE</formula>
    </cfRule>
  </conditionalFormatting>
  <conditionalFormatting sqref="H34:I34">
    <cfRule type="expression" dxfId="11" priority="7" stopIfTrue="1">
      <formula>$L34=TRUE</formula>
    </cfRule>
  </conditionalFormatting>
  <conditionalFormatting sqref="D33:E33">
    <cfRule type="expression" dxfId="10" priority="2" stopIfTrue="1">
      <formula>$J33=TRUE</formula>
    </cfRule>
  </conditionalFormatting>
  <conditionalFormatting sqref="F33:G33">
    <cfRule type="expression" dxfId="9" priority="3" stopIfTrue="1">
      <formula>$K33=TRUE</formula>
    </cfRule>
  </conditionalFormatting>
  <conditionalFormatting sqref="H33:I33">
    <cfRule type="expression" dxfId="8" priority="4" stopIfTrue="1">
      <formula>$L33=TRUE</formula>
    </cfRule>
  </conditionalFormatting>
  <conditionalFormatting sqref="D35:E35">
    <cfRule type="expression" dxfId="7" priority="1" stopIfTrue="1">
      <formula>$J35=TRUE</formula>
    </cfRule>
  </conditionalFormatting>
  <printOptions horizontalCentered="1"/>
  <pageMargins left="0.19685039370078741" right="0.19685039370078741" top="0.39370078740157483" bottom="0.39370078740157483" header="0.23622047244094491" footer="0.23622047244094491"/>
  <pageSetup paperSize="9" scale="78" orientation="portrait" r:id="rId1"/>
  <headerFooter alignWithMargins="0">
    <oddFooter>&amp;C&amp;10&amp;K01+049&amp;P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3</xdr:col>
                    <xdr:colOff>38100</xdr:colOff>
                    <xdr:row>12</xdr:row>
                    <xdr:rowOff>66675</xdr:rowOff>
                  </from>
                  <to>
                    <xdr:col>4</xdr:col>
                    <xdr:colOff>38100</xdr:colOff>
                    <xdr:row>12</xdr:row>
                    <xdr:rowOff>276225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3</xdr:col>
                    <xdr:colOff>38100</xdr:colOff>
                    <xdr:row>13</xdr:row>
                    <xdr:rowOff>57150</xdr:rowOff>
                  </from>
                  <to>
                    <xdr:col>4</xdr:col>
                    <xdr:colOff>38100</xdr:colOff>
                    <xdr:row>13</xdr:row>
                    <xdr:rowOff>266700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3</xdr:col>
                    <xdr:colOff>38100</xdr:colOff>
                    <xdr:row>14</xdr:row>
                    <xdr:rowOff>66675</xdr:rowOff>
                  </from>
                  <to>
                    <xdr:col>4</xdr:col>
                    <xdr:colOff>38100</xdr:colOff>
                    <xdr:row>14</xdr:row>
                    <xdr:rowOff>276225</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3</xdr:col>
                    <xdr:colOff>38100</xdr:colOff>
                    <xdr:row>15</xdr:row>
                    <xdr:rowOff>66675</xdr:rowOff>
                  </from>
                  <to>
                    <xdr:col>4</xdr:col>
                    <xdr:colOff>38100</xdr:colOff>
                    <xdr:row>15</xdr:row>
                    <xdr:rowOff>276225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3</xdr:col>
                    <xdr:colOff>38100</xdr:colOff>
                    <xdr:row>16</xdr:row>
                    <xdr:rowOff>66675</xdr:rowOff>
                  </from>
                  <to>
                    <xdr:col>4</xdr:col>
                    <xdr:colOff>38100</xdr:colOff>
                    <xdr:row>16</xdr:row>
                    <xdr:rowOff>276225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3</xdr:col>
                    <xdr:colOff>38100</xdr:colOff>
                    <xdr:row>17</xdr:row>
                    <xdr:rowOff>66675</xdr:rowOff>
                  </from>
                  <to>
                    <xdr:col>4</xdr:col>
                    <xdr:colOff>38100</xdr:colOff>
                    <xdr:row>17</xdr:row>
                    <xdr:rowOff>276225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3</xdr:col>
                    <xdr:colOff>38100</xdr:colOff>
                    <xdr:row>18</xdr:row>
                    <xdr:rowOff>66675</xdr:rowOff>
                  </from>
                  <to>
                    <xdr:col>4</xdr:col>
                    <xdr:colOff>38100</xdr:colOff>
                    <xdr:row>18</xdr:row>
                    <xdr:rowOff>276225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3</xdr:col>
                    <xdr:colOff>28575</xdr:colOff>
                    <xdr:row>19</xdr:row>
                    <xdr:rowOff>66675</xdr:rowOff>
                  </from>
                  <to>
                    <xdr:col>4</xdr:col>
                    <xdr:colOff>28575</xdr:colOff>
                    <xdr:row>19</xdr:row>
                    <xdr:rowOff>276225</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3</xdr:col>
                    <xdr:colOff>38100</xdr:colOff>
                    <xdr:row>20</xdr:row>
                    <xdr:rowOff>161925</xdr:rowOff>
                  </from>
                  <to>
                    <xdr:col>4</xdr:col>
                    <xdr:colOff>38100</xdr:colOff>
                    <xdr:row>20</xdr:row>
                    <xdr:rowOff>371475</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3</xdr:col>
                    <xdr:colOff>38100</xdr:colOff>
                    <xdr:row>21</xdr:row>
                    <xdr:rowOff>66675</xdr:rowOff>
                  </from>
                  <to>
                    <xdr:col>4</xdr:col>
                    <xdr:colOff>38100</xdr:colOff>
                    <xdr:row>21</xdr:row>
                    <xdr:rowOff>276225</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3</xdr:col>
                    <xdr:colOff>38100</xdr:colOff>
                    <xdr:row>22</xdr:row>
                    <xdr:rowOff>66675</xdr:rowOff>
                  </from>
                  <to>
                    <xdr:col>4</xdr:col>
                    <xdr:colOff>38100</xdr:colOff>
                    <xdr:row>22</xdr:row>
                    <xdr:rowOff>276225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3</xdr:col>
                    <xdr:colOff>38100</xdr:colOff>
                    <xdr:row>23</xdr:row>
                    <xdr:rowOff>66675</xdr:rowOff>
                  </from>
                  <to>
                    <xdr:col>4</xdr:col>
                    <xdr:colOff>38100</xdr:colOff>
                    <xdr:row>23</xdr:row>
                    <xdr:rowOff>276225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3</xdr:col>
                    <xdr:colOff>38100</xdr:colOff>
                    <xdr:row>24</xdr:row>
                    <xdr:rowOff>152400</xdr:rowOff>
                  </from>
                  <to>
                    <xdr:col>4</xdr:col>
                    <xdr:colOff>38100</xdr:colOff>
                    <xdr:row>24</xdr:row>
                    <xdr:rowOff>361950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3</xdr:col>
                    <xdr:colOff>38100</xdr:colOff>
                    <xdr:row>28</xdr:row>
                    <xdr:rowOff>66675</xdr:rowOff>
                  </from>
                  <to>
                    <xdr:col>4</xdr:col>
                    <xdr:colOff>38100</xdr:colOff>
                    <xdr:row>28</xdr:row>
                    <xdr:rowOff>276225</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3</xdr:col>
                    <xdr:colOff>38100</xdr:colOff>
                    <xdr:row>29</xdr:row>
                    <xdr:rowOff>66675</xdr:rowOff>
                  </from>
                  <to>
                    <xdr:col>4</xdr:col>
                    <xdr:colOff>38100</xdr:colOff>
                    <xdr:row>29</xdr:row>
                    <xdr:rowOff>276225</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3</xdr:col>
                    <xdr:colOff>38100</xdr:colOff>
                    <xdr:row>30</xdr:row>
                    <xdr:rowOff>66675</xdr:rowOff>
                  </from>
                  <to>
                    <xdr:col>4</xdr:col>
                    <xdr:colOff>38100</xdr:colOff>
                    <xdr:row>30</xdr:row>
                    <xdr:rowOff>276225</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5</xdr:col>
                    <xdr:colOff>28575</xdr:colOff>
                    <xdr:row>12</xdr:row>
                    <xdr:rowOff>57150</xdr:rowOff>
                  </from>
                  <to>
                    <xdr:col>6</xdr:col>
                    <xdr:colOff>28575</xdr:colOff>
                    <xdr:row>12</xdr:row>
                    <xdr:rowOff>266700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5</xdr:col>
                    <xdr:colOff>28575</xdr:colOff>
                    <xdr:row>13</xdr:row>
                    <xdr:rowOff>47625</xdr:rowOff>
                  </from>
                  <to>
                    <xdr:col>6</xdr:col>
                    <xdr:colOff>28575</xdr:colOff>
                    <xdr:row>13</xdr:row>
                    <xdr:rowOff>257175</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5</xdr:col>
                    <xdr:colOff>28575</xdr:colOff>
                    <xdr:row>14</xdr:row>
                    <xdr:rowOff>57150</xdr:rowOff>
                  </from>
                  <to>
                    <xdr:col>6</xdr:col>
                    <xdr:colOff>28575</xdr:colOff>
                    <xdr:row>14</xdr:row>
                    <xdr:rowOff>266700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5</xdr:col>
                    <xdr:colOff>28575</xdr:colOff>
                    <xdr:row>15</xdr:row>
                    <xdr:rowOff>57150</xdr:rowOff>
                  </from>
                  <to>
                    <xdr:col>6</xdr:col>
                    <xdr:colOff>28575</xdr:colOff>
                    <xdr:row>15</xdr:row>
                    <xdr:rowOff>266700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5</xdr:col>
                    <xdr:colOff>28575</xdr:colOff>
                    <xdr:row>17</xdr:row>
                    <xdr:rowOff>57150</xdr:rowOff>
                  </from>
                  <to>
                    <xdr:col>6</xdr:col>
                    <xdr:colOff>28575</xdr:colOff>
                    <xdr:row>17</xdr:row>
                    <xdr:rowOff>266700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5</xdr:col>
                    <xdr:colOff>28575</xdr:colOff>
                    <xdr:row>18</xdr:row>
                    <xdr:rowOff>57150</xdr:rowOff>
                  </from>
                  <to>
                    <xdr:col>6</xdr:col>
                    <xdr:colOff>28575</xdr:colOff>
                    <xdr:row>18</xdr:row>
                    <xdr:rowOff>266700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5</xdr:col>
                    <xdr:colOff>19050</xdr:colOff>
                    <xdr:row>19</xdr:row>
                    <xdr:rowOff>57150</xdr:rowOff>
                  </from>
                  <to>
                    <xdr:col>6</xdr:col>
                    <xdr:colOff>28575</xdr:colOff>
                    <xdr:row>19</xdr:row>
                    <xdr:rowOff>266700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5</xdr:col>
                    <xdr:colOff>28575</xdr:colOff>
                    <xdr:row>20</xdr:row>
                    <xdr:rowOff>152400</xdr:rowOff>
                  </from>
                  <to>
                    <xdr:col>6</xdr:col>
                    <xdr:colOff>28575</xdr:colOff>
                    <xdr:row>20</xdr:row>
                    <xdr:rowOff>361950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5</xdr:col>
                    <xdr:colOff>28575</xdr:colOff>
                    <xdr:row>21</xdr:row>
                    <xdr:rowOff>57150</xdr:rowOff>
                  </from>
                  <to>
                    <xdr:col>6</xdr:col>
                    <xdr:colOff>28575</xdr:colOff>
                    <xdr:row>21</xdr:row>
                    <xdr:rowOff>266700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5</xdr:col>
                    <xdr:colOff>28575</xdr:colOff>
                    <xdr:row>22</xdr:row>
                    <xdr:rowOff>57150</xdr:rowOff>
                  </from>
                  <to>
                    <xdr:col>6</xdr:col>
                    <xdr:colOff>28575</xdr:colOff>
                    <xdr:row>22</xdr:row>
                    <xdr:rowOff>266700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5</xdr:col>
                    <xdr:colOff>28575</xdr:colOff>
                    <xdr:row>23</xdr:row>
                    <xdr:rowOff>57150</xdr:rowOff>
                  </from>
                  <to>
                    <xdr:col>6</xdr:col>
                    <xdr:colOff>28575</xdr:colOff>
                    <xdr:row>23</xdr:row>
                    <xdr:rowOff>266700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5</xdr:col>
                    <xdr:colOff>28575</xdr:colOff>
                    <xdr:row>24</xdr:row>
                    <xdr:rowOff>142875</xdr:rowOff>
                  </from>
                  <to>
                    <xdr:col>6</xdr:col>
                    <xdr:colOff>28575</xdr:colOff>
                    <xdr:row>24</xdr:row>
                    <xdr:rowOff>352425</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5</xdr:col>
                    <xdr:colOff>28575</xdr:colOff>
                    <xdr:row>29</xdr:row>
                    <xdr:rowOff>57150</xdr:rowOff>
                  </from>
                  <to>
                    <xdr:col>6</xdr:col>
                    <xdr:colOff>28575</xdr:colOff>
                    <xdr:row>29</xdr:row>
                    <xdr:rowOff>266700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5</xdr:col>
                    <xdr:colOff>28575</xdr:colOff>
                    <xdr:row>30</xdr:row>
                    <xdr:rowOff>57150</xdr:rowOff>
                  </from>
                  <to>
                    <xdr:col>6</xdr:col>
                    <xdr:colOff>28575</xdr:colOff>
                    <xdr:row>30</xdr:row>
                    <xdr:rowOff>266700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7</xdr:col>
                    <xdr:colOff>38100</xdr:colOff>
                    <xdr:row>12</xdr:row>
                    <xdr:rowOff>57150</xdr:rowOff>
                  </from>
                  <to>
                    <xdr:col>8</xdr:col>
                    <xdr:colOff>38100</xdr:colOff>
                    <xdr:row>12</xdr:row>
                    <xdr:rowOff>266700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7</xdr:col>
                    <xdr:colOff>38100</xdr:colOff>
                    <xdr:row>14</xdr:row>
                    <xdr:rowOff>57150</xdr:rowOff>
                  </from>
                  <to>
                    <xdr:col>8</xdr:col>
                    <xdr:colOff>38100</xdr:colOff>
                    <xdr:row>14</xdr:row>
                    <xdr:rowOff>266700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7</xdr:col>
                    <xdr:colOff>38100</xdr:colOff>
                    <xdr:row>15</xdr:row>
                    <xdr:rowOff>57150</xdr:rowOff>
                  </from>
                  <to>
                    <xdr:col>8</xdr:col>
                    <xdr:colOff>38100</xdr:colOff>
                    <xdr:row>15</xdr:row>
                    <xdr:rowOff>266700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7</xdr:col>
                    <xdr:colOff>38100</xdr:colOff>
                    <xdr:row>17</xdr:row>
                    <xdr:rowOff>57150</xdr:rowOff>
                  </from>
                  <to>
                    <xdr:col>8</xdr:col>
                    <xdr:colOff>38100</xdr:colOff>
                    <xdr:row>17</xdr:row>
                    <xdr:rowOff>266700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7</xdr:col>
                    <xdr:colOff>38100</xdr:colOff>
                    <xdr:row>18</xdr:row>
                    <xdr:rowOff>57150</xdr:rowOff>
                  </from>
                  <to>
                    <xdr:col>8</xdr:col>
                    <xdr:colOff>38100</xdr:colOff>
                    <xdr:row>18</xdr:row>
                    <xdr:rowOff>266700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7</xdr:col>
                    <xdr:colOff>28575</xdr:colOff>
                    <xdr:row>19</xdr:row>
                    <xdr:rowOff>57150</xdr:rowOff>
                  </from>
                  <to>
                    <xdr:col>8</xdr:col>
                    <xdr:colOff>28575</xdr:colOff>
                    <xdr:row>19</xdr:row>
                    <xdr:rowOff>266700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7</xdr:col>
                    <xdr:colOff>38100</xdr:colOff>
                    <xdr:row>20</xdr:row>
                    <xdr:rowOff>152400</xdr:rowOff>
                  </from>
                  <to>
                    <xdr:col>8</xdr:col>
                    <xdr:colOff>38100</xdr:colOff>
                    <xdr:row>20</xdr:row>
                    <xdr:rowOff>361950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7</xdr:col>
                    <xdr:colOff>38100</xdr:colOff>
                    <xdr:row>21</xdr:row>
                    <xdr:rowOff>57150</xdr:rowOff>
                  </from>
                  <to>
                    <xdr:col>8</xdr:col>
                    <xdr:colOff>38100</xdr:colOff>
                    <xdr:row>21</xdr:row>
                    <xdr:rowOff>266700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7</xdr:col>
                    <xdr:colOff>38100</xdr:colOff>
                    <xdr:row>22</xdr:row>
                    <xdr:rowOff>57150</xdr:rowOff>
                  </from>
                  <to>
                    <xdr:col>8</xdr:col>
                    <xdr:colOff>38100</xdr:colOff>
                    <xdr:row>22</xdr:row>
                    <xdr:rowOff>266700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7</xdr:col>
                    <xdr:colOff>38100</xdr:colOff>
                    <xdr:row>23</xdr:row>
                    <xdr:rowOff>57150</xdr:rowOff>
                  </from>
                  <to>
                    <xdr:col>8</xdr:col>
                    <xdr:colOff>38100</xdr:colOff>
                    <xdr:row>23</xdr:row>
                    <xdr:rowOff>266700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7</xdr:col>
                    <xdr:colOff>38100</xdr:colOff>
                    <xdr:row>24</xdr:row>
                    <xdr:rowOff>142875</xdr:rowOff>
                  </from>
                  <to>
                    <xdr:col>8</xdr:col>
                    <xdr:colOff>38100</xdr:colOff>
                    <xdr:row>24</xdr:row>
                    <xdr:rowOff>352425</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7</xdr:col>
                    <xdr:colOff>38100</xdr:colOff>
                    <xdr:row>29</xdr:row>
                    <xdr:rowOff>57150</xdr:rowOff>
                  </from>
                  <to>
                    <xdr:col>8</xdr:col>
                    <xdr:colOff>38100</xdr:colOff>
                    <xdr:row>29</xdr:row>
                    <xdr:rowOff>266700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3</xdr:col>
                    <xdr:colOff>38100</xdr:colOff>
                    <xdr:row>33</xdr:row>
                    <xdr:rowOff>66675</xdr:rowOff>
                  </from>
                  <to>
                    <xdr:col>4</xdr:col>
                    <xdr:colOff>38100</xdr:colOff>
                    <xdr:row>33</xdr:row>
                    <xdr:rowOff>276225</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3</xdr:col>
                    <xdr:colOff>38100</xdr:colOff>
                    <xdr:row>32</xdr:row>
                    <xdr:rowOff>66675</xdr:rowOff>
                  </from>
                  <to>
                    <xdr:col>4</xdr:col>
                    <xdr:colOff>38100</xdr:colOff>
                    <xdr:row>32</xdr:row>
                    <xdr:rowOff>276225</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5</xdr:col>
                    <xdr:colOff>28575</xdr:colOff>
                    <xdr:row>32</xdr:row>
                    <xdr:rowOff>57150</xdr:rowOff>
                  </from>
                  <to>
                    <xdr:col>6</xdr:col>
                    <xdr:colOff>28575</xdr:colOff>
                    <xdr:row>32</xdr:row>
                    <xdr:rowOff>266700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7</xdr:col>
                    <xdr:colOff>38100</xdr:colOff>
                    <xdr:row>32</xdr:row>
                    <xdr:rowOff>57150</xdr:rowOff>
                  </from>
                  <to>
                    <xdr:col>8</xdr:col>
                    <xdr:colOff>38100</xdr:colOff>
                    <xdr:row>32</xdr:row>
                    <xdr:rowOff>266700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3</xdr:col>
                    <xdr:colOff>38100</xdr:colOff>
                    <xdr:row>34</xdr:row>
                    <xdr:rowOff>66675</xdr:rowOff>
                  </from>
                  <to>
                    <xdr:col>4</xdr:col>
                    <xdr:colOff>38100</xdr:colOff>
                    <xdr:row>34</xdr:row>
                    <xdr:rowOff>276225</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2</xdr:col>
                    <xdr:colOff>28575</xdr:colOff>
                    <xdr:row>39</xdr:row>
                    <xdr:rowOff>219075</xdr:rowOff>
                  </from>
                  <to>
                    <xdr:col>2</xdr:col>
                    <xdr:colOff>342900</xdr:colOff>
                    <xdr:row>40</xdr:row>
                    <xdr:rowOff>104775</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2</xdr:col>
                    <xdr:colOff>0</xdr:colOff>
                    <xdr:row>41</xdr:row>
                    <xdr:rowOff>228600</xdr:rowOff>
                  </from>
                  <to>
                    <xdr:col>2</xdr:col>
                    <xdr:colOff>304800</xdr:colOff>
                    <xdr:row>42</xdr:row>
                    <xdr:rowOff>114300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0</xdr:col>
                    <xdr:colOff>285750</xdr:colOff>
                    <xdr:row>52</xdr:row>
                    <xdr:rowOff>200025</xdr:rowOff>
                  </from>
                  <to>
                    <xdr:col>1</xdr:col>
                    <xdr:colOff>257175</xdr:colOff>
                    <xdr:row>54</xdr:row>
                    <xdr:rowOff>19050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0</xdr:col>
                    <xdr:colOff>285750</xdr:colOff>
                    <xdr:row>53</xdr:row>
                    <xdr:rowOff>238125</xdr:rowOff>
                  </from>
                  <to>
                    <xdr:col>1</xdr:col>
                    <xdr:colOff>247650</xdr:colOff>
                    <xdr:row>55</xdr:row>
                    <xdr:rowOff>19050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0</xdr:col>
                    <xdr:colOff>285750</xdr:colOff>
                    <xdr:row>54</xdr:row>
                    <xdr:rowOff>238125</xdr:rowOff>
                  </from>
                  <to>
                    <xdr:col>1</xdr:col>
                    <xdr:colOff>247650</xdr:colOff>
                    <xdr:row>56</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47FFFF"/>
  </sheetPr>
  <dimension ref="A1:Y34"/>
  <sheetViews>
    <sheetView showGridLines="0" zoomScaleNormal="100" zoomScaleSheetLayoutView="90" workbookViewId="0">
      <selection activeCell="C4" sqref="C4:I4"/>
    </sheetView>
  </sheetViews>
  <sheetFormatPr defaultRowHeight="13.5" x14ac:dyDescent="0.15"/>
  <cols>
    <col min="1" max="1" width="4.5" style="13" customWidth="1"/>
    <col min="2" max="2" width="21.375" style="13" customWidth="1"/>
    <col min="3" max="3" width="5.25" style="13" customWidth="1"/>
    <col min="4" max="4" width="3.875" style="13" customWidth="1"/>
    <col min="5" max="5" width="17.125" style="13" customWidth="1"/>
    <col min="6" max="6" width="3.875" style="13" customWidth="1"/>
    <col min="7" max="7" width="17.125" style="13" customWidth="1"/>
    <col min="8" max="8" width="3.875" style="13" customWidth="1"/>
    <col min="9" max="9" width="17.125" style="13" customWidth="1"/>
    <col min="10" max="12" width="7.125" style="13" hidden="1" customWidth="1"/>
    <col min="13" max="13" width="5.25" style="13" hidden="1" customWidth="1"/>
    <col min="14" max="14" width="10.25" style="13" bestFit="1" customWidth="1"/>
    <col min="15" max="15" width="4.25" style="13" customWidth="1"/>
    <col min="16" max="16" width="2.75" style="13" customWidth="1"/>
    <col min="17" max="17" width="43.5" style="13" customWidth="1"/>
    <col min="18" max="19" width="9" style="13"/>
    <col min="20" max="25" width="9" style="13" hidden="1" customWidth="1"/>
    <col min="26" max="16384" width="9" style="13"/>
  </cols>
  <sheetData>
    <row r="1" spans="1:17" ht="16.5" customHeight="1" x14ac:dyDescent="0.15">
      <c r="D1" s="14"/>
      <c r="E1" s="14"/>
      <c r="F1" s="14"/>
      <c r="G1" s="14"/>
      <c r="H1" s="14"/>
      <c r="I1" s="14"/>
      <c r="J1" s="14"/>
      <c r="K1" s="14"/>
      <c r="L1" s="14"/>
      <c r="M1" s="14"/>
      <c r="N1" s="75" t="s">
        <v>197</v>
      </c>
    </row>
    <row r="2" spans="1:17" s="17" customFormat="1" ht="17.25" x14ac:dyDescent="0.15">
      <c r="A2" s="152" t="s">
        <v>156</v>
      </c>
      <c r="B2" s="152"/>
      <c r="C2" s="152"/>
      <c r="D2" s="152"/>
      <c r="E2" s="152"/>
      <c r="F2" s="152"/>
      <c r="G2" s="152"/>
      <c r="H2" s="152"/>
      <c r="I2" s="152"/>
      <c r="J2" s="152"/>
      <c r="K2" s="152"/>
      <c r="L2" s="152"/>
      <c r="M2" s="152"/>
      <c r="N2" s="152"/>
    </row>
    <row r="3" spans="1:17" ht="27.75" customHeight="1" x14ac:dyDescent="0.15">
      <c r="A3" s="18"/>
    </row>
    <row r="4" spans="1:17" ht="14.25" x14ac:dyDescent="0.15">
      <c r="A4" s="18"/>
      <c r="B4" s="19" t="s">
        <v>38</v>
      </c>
      <c r="C4" s="153" t="str">
        <f>IF(基本情報!G23="","",基本情報!G23)</f>
        <v/>
      </c>
      <c r="D4" s="153"/>
      <c r="E4" s="153"/>
      <c r="F4" s="153"/>
      <c r="G4" s="153"/>
      <c r="H4" s="153"/>
      <c r="I4" s="153"/>
    </row>
    <row r="5" spans="1:17" ht="18" customHeight="1" x14ac:dyDescent="0.15">
      <c r="B5" s="154" t="s">
        <v>39</v>
      </c>
      <c r="C5" s="155" t="str">
        <f>IF(基本情報!G18="","",基本情報!G18)</f>
        <v/>
      </c>
      <c r="D5" s="155"/>
      <c r="E5" s="155"/>
      <c r="F5" s="155"/>
      <c r="G5" s="155"/>
      <c r="H5" s="155"/>
      <c r="I5" s="155"/>
      <c r="J5" s="14"/>
      <c r="K5" s="14"/>
      <c r="L5" s="14"/>
      <c r="M5" s="14"/>
      <c r="N5" s="15"/>
    </row>
    <row r="6" spans="1:17" ht="18" customHeight="1" x14ac:dyDescent="0.15">
      <c r="B6" s="154"/>
      <c r="C6" s="155"/>
      <c r="D6" s="155"/>
      <c r="E6" s="155"/>
      <c r="F6" s="155"/>
      <c r="G6" s="155"/>
      <c r="H6" s="155"/>
      <c r="I6" s="155"/>
      <c r="J6" s="14"/>
      <c r="K6" s="14"/>
      <c r="L6" s="14"/>
      <c r="M6" s="14"/>
      <c r="N6" s="15"/>
    </row>
    <row r="7" spans="1:17" ht="18" customHeight="1" x14ac:dyDescent="0.15">
      <c r="B7" s="154"/>
      <c r="C7" s="155"/>
      <c r="D7" s="155"/>
      <c r="E7" s="155"/>
      <c r="F7" s="155"/>
      <c r="G7" s="155"/>
      <c r="H7" s="155"/>
      <c r="I7" s="155"/>
      <c r="J7" s="14"/>
      <c r="K7" s="14"/>
      <c r="L7" s="14"/>
      <c r="M7" s="14"/>
      <c r="N7" s="15"/>
    </row>
    <row r="8" spans="1:17" ht="9" customHeight="1" x14ac:dyDescent="0.15">
      <c r="A8" s="22"/>
    </row>
    <row r="9" spans="1:17" ht="18" customHeight="1" x14ac:dyDescent="0.15">
      <c r="A9" s="156" t="s">
        <v>157</v>
      </c>
      <c r="B9" s="156"/>
      <c r="C9" s="156"/>
      <c r="D9" s="156"/>
      <c r="E9" s="156"/>
      <c r="F9" s="156"/>
      <c r="G9" s="156"/>
      <c r="H9" s="156"/>
      <c r="I9" s="156"/>
      <c r="J9" s="156"/>
      <c r="K9" s="156"/>
      <c r="L9" s="156"/>
      <c r="M9" s="156"/>
      <c r="N9" s="156"/>
    </row>
    <row r="10" spans="1:17" ht="10.5" customHeight="1" x14ac:dyDescent="0.15">
      <c r="A10" s="23"/>
      <c r="B10" s="23"/>
      <c r="C10" s="23"/>
      <c r="D10" s="23"/>
      <c r="E10" s="23"/>
      <c r="F10" s="23"/>
      <c r="G10" s="23"/>
      <c r="H10" s="23"/>
      <c r="I10" s="23"/>
      <c r="J10" s="23"/>
      <c r="K10" s="23"/>
      <c r="L10" s="23"/>
      <c r="M10" s="23"/>
      <c r="N10" s="23"/>
    </row>
    <row r="11" spans="1:17" ht="16.5" customHeight="1" x14ac:dyDescent="0.15">
      <c r="A11" s="163"/>
      <c r="B11" s="163"/>
      <c r="C11" s="164" t="s">
        <v>158</v>
      </c>
      <c r="D11" s="151" t="s">
        <v>42</v>
      </c>
      <c r="E11" s="151"/>
      <c r="F11" s="151"/>
      <c r="G11" s="151"/>
      <c r="H11" s="151"/>
      <c r="I11" s="151"/>
      <c r="J11" s="149" t="s">
        <v>159</v>
      </c>
      <c r="K11" s="149" t="s">
        <v>160</v>
      </c>
      <c r="L11" s="149" t="s">
        <v>161</v>
      </c>
      <c r="M11" s="151" t="s">
        <v>162</v>
      </c>
      <c r="N11" s="149" t="s">
        <v>47</v>
      </c>
      <c r="P11" s="129" t="s">
        <v>48</v>
      </c>
      <c r="Q11" s="130"/>
    </row>
    <row r="12" spans="1:17" ht="38.25" customHeight="1" x14ac:dyDescent="0.15">
      <c r="A12" s="163"/>
      <c r="B12" s="163"/>
      <c r="C12" s="164"/>
      <c r="D12" s="151" t="s">
        <v>163</v>
      </c>
      <c r="E12" s="151"/>
      <c r="F12" s="151" t="s">
        <v>164</v>
      </c>
      <c r="G12" s="151"/>
      <c r="H12" s="151" t="s">
        <v>165</v>
      </c>
      <c r="I12" s="151"/>
      <c r="J12" s="150"/>
      <c r="K12" s="150"/>
      <c r="L12" s="150"/>
      <c r="M12" s="151"/>
      <c r="N12" s="150"/>
      <c r="P12" s="131"/>
      <c r="Q12" s="132"/>
    </row>
    <row r="13" spans="1:17" ht="26.1" customHeight="1" x14ac:dyDescent="0.15">
      <c r="A13" s="24" t="s">
        <v>166</v>
      </c>
      <c r="B13" s="24" t="s">
        <v>167</v>
      </c>
      <c r="C13" s="24">
        <v>1</v>
      </c>
      <c r="D13" s="59"/>
      <c r="E13" s="60" t="s">
        <v>96</v>
      </c>
      <c r="F13" s="59"/>
      <c r="G13" s="60" t="s">
        <v>97</v>
      </c>
      <c r="H13" s="59"/>
      <c r="I13" s="60" t="s">
        <v>98</v>
      </c>
      <c r="J13" s="24" t="b">
        <v>0</v>
      </c>
      <c r="K13" s="24" t="b">
        <v>0</v>
      </c>
      <c r="L13" s="24" t="b">
        <v>0</v>
      </c>
      <c r="M13" s="24">
        <f t="shared" ref="M13:M16" si="0">SUM(IF(J13,1,0),IF(K13,3,0),IF(L13,5,0))</f>
        <v>0</v>
      </c>
      <c r="N13" s="24">
        <f t="shared" ref="N13:N16" si="1">C13*M13</f>
        <v>0</v>
      </c>
      <c r="P13" s="24" t="s">
        <v>166</v>
      </c>
      <c r="Q13" s="25"/>
    </row>
    <row r="14" spans="1:17" ht="26.1" customHeight="1" x14ac:dyDescent="0.15">
      <c r="A14" s="24" t="s">
        <v>168</v>
      </c>
      <c r="B14" s="24" t="s">
        <v>169</v>
      </c>
      <c r="C14" s="24">
        <v>2</v>
      </c>
      <c r="D14" s="59"/>
      <c r="E14" s="60" t="s">
        <v>101</v>
      </c>
      <c r="F14" s="59"/>
      <c r="G14" s="60" t="s">
        <v>102</v>
      </c>
      <c r="H14" s="59"/>
      <c r="I14" s="60" t="s">
        <v>103</v>
      </c>
      <c r="J14" s="24" t="b">
        <v>0</v>
      </c>
      <c r="K14" s="24" t="b">
        <v>0</v>
      </c>
      <c r="L14" s="24" t="b">
        <v>0</v>
      </c>
      <c r="M14" s="24">
        <f t="shared" si="0"/>
        <v>0</v>
      </c>
      <c r="N14" s="24">
        <f t="shared" si="1"/>
        <v>0</v>
      </c>
      <c r="P14" s="24" t="s">
        <v>168</v>
      </c>
      <c r="Q14" s="25"/>
    </row>
    <row r="15" spans="1:17" ht="26.1" customHeight="1" x14ac:dyDescent="0.15">
      <c r="A15" s="24" t="s">
        <v>170</v>
      </c>
      <c r="B15" s="24" t="s">
        <v>105</v>
      </c>
      <c r="C15" s="24">
        <v>1</v>
      </c>
      <c r="D15" s="59"/>
      <c r="E15" s="60" t="s">
        <v>101</v>
      </c>
      <c r="F15" s="59"/>
      <c r="G15" s="60" t="s">
        <v>102</v>
      </c>
      <c r="H15" s="59"/>
      <c r="I15" s="60" t="s">
        <v>103</v>
      </c>
      <c r="J15" s="24" t="b">
        <v>0</v>
      </c>
      <c r="K15" s="24" t="b">
        <v>0</v>
      </c>
      <c r="L15" s="24" t="b">
        <v>0</v>
      </c>
      <c r="M15" s="24">
        <f t="shared" si="0"/>
        <v>0</v>
      </c>
      <c r="N15" s="24">
        <f t="shared" si="1"/>
        <v>0</v>
      </c>
      <c r="P15" s="24" t="s">
        <v>170</v>
      </c>
      <c r="Q15" s="25"/>
    </row>
    <row r="16" spans="1:17" ht="39" customHeight="1" x14ac:dyDescent="0.15">
      <c r="A16" s="24" t="s">
        <v>171</v>
      </c>
      <c r="B16" s="24" t="s">
        <v>172</v>
      </c>
      <c r="C16" s="24">
        <v>1</v>
      </c>
      <c r="D16" s="59"/>
      <c r="E16" s="60" t="s">
        <v>108</v>
      </c>
      <c r="F16" s="59"/>
      <c r="G16" s="60" t="s">
        <v>109</v>
      </c>
      <c r="H16" s="59"/>
      <c r="I16" s="60" t="s">
        <v>110</v>
      </c>
      <c r="J16" s="24" t="b">
        <v>0</v>
      </c>
      <c r="K16" s="24" t="b">
        <v>0</v>
      </c>
      <c r="L16" s="24" t="b">
        <v>0</v>
      </c>
      <c r="M16" s="24">
        <f t="shared" si="0"/>
        <v>0</v>
      </c>
      <c r="N16" s="24">
        <f t="shared" si="1"/>
        <v>0</v>
      </c>
      <c r="P16" s="24" t="s">
        <v>171</v>
      </c>
      <c r="Q16" s="25"/>
    </row>
    <row r="17" spans="1:25" ht="26.1" customHeight="1" x14ac:dyDescent="0.15">
      <c r="A17" s="24" t="s">
        <v>173</v>
      </c>
      <c r="B17" s="24" t="s">
        <v>174</v>
      </c>
      <c r="C17" s="24">
        <v>3</v>
      </c>
      <c r="D17" s="27"/>
      <c r="E17" s="28" t="s">
        <v>175</v>
      </c>
      <c r="F17" s="71">
        <v>0</v>
      </c>
      <c r="G17" s="32" t="s">
        <v>30</v>
      </c>
      <c r="H17" s="30"/>
      <c r="I17" s="31"/>
      <c r="J17" s="31"/>
      <c r="K17" s="31"/>
      <c r="L17" s="31"/>
      <c r="M17" s="24"/>
      <c r="N17" s="24">
        <f>C17*F17</f>
        <v>0</v>
      </c>
      <c r="P17" s="24" t="s">
        <v>173</v>
      </c>
      <c r="Q17" s="25"/>
    </row>
    <row r="18" spans="1:25" ht="26.1" customHeight="1" x14ac:dyDescent="0.15">
      <c r="A18" s="24" t="s">
        <v>176</v>
      </c>
      <c r="B18" s="24" t="s">
        <v>115</v>
      </c>
      <c r="C18" s="24">
        <v>2</v>
      </c>
      <c r="D18" s="27"/>
      <c r="E18" s="28" t="s">
        <v>116</v>
      </c>
      <c r="F18" s="71">
        <v>0</v>
      </c>
      <c r="G18" s="32" t="s">
        <v>30</v>
      </c>
      <c r="H18" s="30"/>
      <c r="I18" s="31"/>
      <c r="J18" s="31"/>
      <c r="K18" s="31"/>
      <c r="L18" s="31"/>
      <c r="M18" s="24"/>
      <c r="N18" s="24">
        <f>C18*F18</f>
        <v>0</v>
      </c>
      <c r="P18" s="24" t="s">
        <v>176</v>
      </c>
      <c r="Q18" s="25"/>
    </row>
    <row r="19" spans="1:25" ht="26.1" customHeight="1" x14ac:dyDescent="0.15">
      <c r="A19" s="24" t="s">
        <v>177</v>
      </c>
      <c r="B19" s="24" t="s">
        <v>118</v>
      </c>
      <c r="C19" s="24">
        <v>5</v>
      </c>
      <c r="D19" s="27"/>
      <c r="E19" s="28" t="s">
        <v>116</v>
      </c>
      <c r="F19" s="71">
        <v>0</v>
      </c>
      <c r="G19" s="32" t="s">
        <v>30</v>
      </c>
      <c r="H19" s="30"/>
      <c r="I19" s="31"/>
      <c r="J19" s="31"/>
      <c r="K19" s="31"/>
      <c r="L19" s="31"/>
      <c r="M19" s="24"/>
      <c r="N19" s="24">
        <f>C19*F19</f>
        <v>0</v>
      </c>
      <c r="P19" s="24" t="s">
        <v>177</v>
      </c>
      <c r="Q19" s="25"/>
    </row>
    <row r="20" spans="1:25" s="35" customFormat="1" ht="26.1" customHeight="1" x14ac:dyDescent="0.15">
      <c r="A20" s="24" t="s">
        <v>178</v>
      </c>
      <c r="B20" s="24" t="s">
        <v>134</v>
      </c>
      <c r="C20" s="24">
        <v>2</v>
      </c>
      <c r="D20" s="59"/>
      <c r="E20" s="60" t="s">
        <v>179</v>
      </c>
      <c r="F20" s="59"/>
      <c r="G20" s="60" t="s">
        <v>180</v>
      </c>
      <c r="H20" s="59"/>
      <c r="I20" s="60" t="s">
        <v>137</v>
      </c>
      <c r="J20" s="24" t="b">
        <v>0</v>
      </c>
      <c r="K20" s="24" t="b">
        <v>0</v>
      </c>
      <c r="L20" s="24" t="b">
        <v>0</v>
      </c>
      <c r="M20" s="24">
        <f>SUM(IF(J20,1,0),IF(K20,3,0),IF(L20,5,0))</f>
        <v>0</v>
      </c>
      <c r="N20" s="24">
        <f>C20*M20</f>
        <v>0</v>
      </c>
      <c r="P20" s="24" t="s">
        <v>178</v>
      </c>
      <c r="Q20" s="52"/>
    </row>
    <row r="21" spans="1:25" s="35" customFormat="1" ht="26.1" customHeight="1" x14ac:dyDescent="0.15">
      <c r="A21" s="24" t="s">
        <v>181</v>
      </c>
      <c r="B21" s="24" t="s">
        <v>142</v>
      </c>
      <c r="C21" s="24">
        <v>2</v>
      </c>
      <c r="D21" s="59"/>
      <c r="E21" s="60" t="s">
        <v>182</v>
      </c>
      <c r="F21" s="59"/>
      <c r="G21" s="66"/>
      <c r="H21" s="59"/>
      <c r="I21" s="66"/>
      <c r="J21" s="24" t="b">
        <v>0</v>
      </c>
      <c r="K21" s="24" t="b">
        <v>0</v>
      </c>
      <c r="L21" s="24" t="b">
        <v>0</v>
      </c>
      <c r="M21" s="24">
        <f>SUM(IF(J21,1,0),IF(K21,3,0),IF(L21,5,0))</f>
        <v>0</v>
      </c>
      <c r="N21" s="24">
        <f>C21*M21</f>
        <v>0</v>
      </c>
      <c r="P21" s="24" t="s">
        <v>181</v>
      </c>
      <c r="Q21" s="52"/>
    </row>
    <row r="22" spans="1:25" ht="27" customHeight="1" x14ac:dyDescent="0.15">
      <c r="A22" s="206" t="s">
        <v>183</v>
      </c>
      <c r="B22" s="207"/>
      <c r="C22" s="207"/>
      <c r="D22" s="207"/>
      <c r="E22" s="207"/>
      <c r="F22" s="207"/>
      <c r="G22" s="207"/>
      <c r="H22" s="207"/>
      <c r="I22" s="208"/>
      <c r="J22" s="36"/>
      <c r="K22" s="36"/>
      <c r="L22" s="36"/>
      <c r="M22" s="24">
        <f>SUM(M13:M21)</f>
        <v>0</v>
      </c>
      <c r="N22" s="24">
        <f>SUM(N13:N21)</f>
        <v>0</v>
      </c>
      <c r="Q22" s="37"/>
    </row>
    <row r="23" spans="1:25" ht="27" customHeight="1" x14ac:dyDescent="0.15">
      <c r="A23" s="53"/>
      <c r="B23" s="53"/>
      <c r="C23" s="30"/>
      <c r="D23" s="30"/>
      <c r="E23" s="30"/>
      <c r="F23" s="30"/>
      <c r="G23" s="30"/>
      <c r="H23" s="30"/>
      <c r="I23" s="30"/>
      <c r="J23" s="54"/>
      <c r="K23" s="54"/>
      <c r="L23" s="54"/>
      <c r="M23" s="53"/>
      <c r="N23" s="53"/>
      <c r="Q23" s="38"/>
    </row>
    <row r="24" spans="1:25" ht="25.5" customHeight="1" x14ac:dyDescent="0.15">
      <c r="A24" s="145" t="s">
        <v>146</v>
      </c>
      <c r="B24" s="180"/>
      <c r="C24" s="145" t="s">
        <v>147</v>
      </c>
      <c r="D24" s="146"/>
      <c r="E24" s="133" t="s">
        <v>205</v>
      </c>
      <c r="F24" s="133"/>
      <c r="G24" s="133"/>
      <c r="H24" s="134"/>
      <c r="I24" s="135">
        <f>IF(Y25=1,N22*6000,0)</f>
        <v>0</v>
      </c>
      <c r="J24" s="136"/>
      <c r="K24" s="136"/>
      <c r="L24" s="136"/>
      <c r="M24" s="136"/>
      <c r="N24" s="137"/>
      <c r="O24" s="16"/>
      <c r="P24" s="16"/>
      <c r="T24" s="55"/>
      <c r="U24" s="56"/>
      <c r="V24" s="56"/>
      <c r="W24" s="56"/>
      <c r="X24" s="56"/>
      <c r="Y24" s="56"/>
    </row>
    <row r="25" spans="1:25" ht="25.5" customHeight="1" thickBot="1" x14ac:dyDescent="0.2">
      <c r="A25" s="197"/>
      <c r="B25" s="198"/>
      <c r="C25" s="199" t="s">
        <v>150</v>
      </c>
      <c r="D25" s="200"/>
      <c r="E25" s="201" t="s">
        <v>206</v>
      </c>
      <c r="F25" s="201"/>
      <c r="G25" s="201"/>
      <c r="H25" s="202"/>
      <c r="I25" s="203">
        <f>IF(Y25=3,N22*7000,0)</f>
        <v>0</v>
      </c>
      <c r="J25" s="204"/>
      <c r="K25" s="204"/>
      <c r="L25" s="204"/>
      <c r="M25" s="204"/>
      <c r="N25" s="205"/>
      <c r="O25" s="16"/>
      <c r="P25" s="16"/>
      <c r="T25" s="46">
        <v>1</v>
      </c>
      <c r="U25" s="25" t="b">
        <v>0</v>
      </c>
      <c r="V25" s="25" t="b">
        <v>0</v>
      </c>
      <c r="W25" s="24" t="b">
        <v>0</v>
      </c>
      <c r="X25" s="24">
        <f>SUM(IF(U25,1,0),IF(V25,3,0),IF(W25,5,0))</f>
        <v>0</v>
      </c>
      <c r="Y25" s="24">
        <f>T25*X25</f>
        <v>0</v>
      </c>
    </row>
    <row r="26" spans="1:25" ht="28.5" customHeight="1" x14ac:dyDescent="0.15">
      <c r="A26" s="191" t="s">
        <v>184</v>
      </c>
      <c r="B26" s="192"/>
      <c r="C26" s="192"/>
      <c r="D26" s="192"/>
      <c r="E26" s="192"/>
      <c r="F26" s="192"/>
      <c r="G26" s="192"/>
      <c r="H26" s="193"/>
      <c r="I26" s="194">
        <f>IF(SUM(I24:N25)&gt;=150000,150000,SUM(I24:N25))</f>
        <v>0</v>
      </c>
      <c r="J26" s="195"/>
      <c r="K26" s="195"/>
      <c r="L26" s="195"/>
      <c r="M26" s="195"/>
      <c r="N26" s="196"/>
      <c r="O26" s="16"/>
      <c r="P26" s="16"/>
      <c r="T26" s="57"/>
      <c r="U26" s="38"/>
      <c r="V26" s="38"/>
      <c r="W26" s="39"/>
      <c r="X26" s="39"/>
      <c r="Y26" s="39"/>
    </row>
    <row r="27" spans="1:25" ht="15.75" customHeight="1" x14ac:dyDescent="0.15">
      <c r="A27" s="22"/>
    </row>
    <row r="28" spans="1:25" ht="15.75" customHeight="1" x14ac:dyDescent="0.15"/>
    <row r="29" spans="1:25" ht="15.75" customHeight="1" x14ac:dyDescent="0.15">
      <c r="A29" s="49" t="s">
        <v>189</v>
      </c>
      <c r="B29" s="14"/>
      <c r="C29" s="14"/>
      <c r="D29" s="14"/>
      <c r="E29" s="14"/>
      <c r="F29" s="14"/>
      <c r="G29" s="14"/>
      <c r="H29" s="14"/>
      <c r="I29" s="14"/>
    </row>
    <row r="30" spans="1:25" ht="15.75" customHeight="1" x14ac:dyDescent="0.15">
      <c r="A30" s="49" t="s">
        <v>185</v>
      </c>
      <c r="B30" s="51"/>
      <c r="C30" s="14"/>
      <c r="D30" s="72"/>
      <c r="E30" s="51" t="s">
        <v>186</v>
      </c>
      <c r="F30" s="14"/>
      <c r="G30" s="14"/>
      <c r="H30" s="14"/>
      <c r="I30" s="14"/>
    </row>
    <row r="31" spans="1:25" ht="15.75" customHeight="1" x14ac:dyDescent="0.15">
      <c r="A31" s="49" t="s">
        <v>190</v>
      </c>
      <c r="B31" s="14"/>
      <c r="C31" s="14"/>
      <c r="D31" s="14"/>
      <c r="E31" s="14"/>
      <c r="F31" s="14"/>
      <c r="G31" s="14"/>
      <c r="H31" s="14"/>
      <c r="I31" s="14"/>
    </row>
    <row r="32" spans="1:25" ht="15.75" customHeight="1" x14ac:dyDescent="0.15">
      <c r="A32" s="49" t="s">
        <v>187</v>
      </c>
      <c r="B32" s="14"/>
      <c r="C32" s="14"/>
      <c r="D32" s="14"/>
      <c r="E32" s="14"/>
      <c r="F32" s="14"/>
      <c r="G32" s="14"/>
      <c r="H32" s="14"/>
      <c r="I32" s="14"/>
    </row>
    <row r="33" spans="2:2" x14ac:dyDescent="0.15">
      <c r="B33" s="51"/>
    </row>
    <row r="34" spans="2:2" x14ac:dyDescent="0.15">
      <c r="B34" s="58"/>
    </row>
  </sheetData>
  <mergeCells count="27">
    <mergeCell ref="H12:I12"/>
    <mergeCell ref="A2:N2"/>
    <mergeCell ref="C4:I4"/>
    <mergeCell ref="B5:B7"/>
    <mergeCell ref="C5:I7"/>
    <mergeCell ref="A9:N9"/>
    <mergeCell ref="A11:B12"/>
    <mergeCell ref="C11:C12"/>
    <mergeCell ref="D11:I11"/>
    <mergeCell ref="J11:J12"/>
    <mergeCell ref="K11:K12"/>
    <mergeCell ref="A26:H26"/>
    <mergeCell ref="I26:N26"/>
    <mergeCell ref="P11:Q12"/>
    <mergeCell ref="A24:B25"/>
    <mergeCell ref="C24:D24"/>
    <mergeCell ref="E24:H24"/>
    <mergeCell ref="I24:N24"/>
    <mergeCell ref="C25:D25"/>
    <mergeCell ref="E25:H25"/>
    <mergeCell ref="I25:N25"/>
    <mergeCell ref="L11:L12"/>
    <mergeCell ref="M11:M12"/>
    <mergeCell ref="N11:N12"/>
    <mergeCell ref="D12:E12"/>
    <mergeCell ref="A22:I22"/>
    <mergeCell ref="F12:G12"/>
  </mergeCells>
  <phoneticPr fontId="2"/>
  <conditionalFormatting sqref="D13:E16">
    <cfRule type="expression" dxfId="6" priority="5" stopIfTrue="1">
      <formula>$J13=TRUE</formula>
    </cfRule>
  </conditionalFormatting>
  <conditionalFormatting sqref="F13:G16">
    <cfRule type="expression" dxfId="5" priority="6" stopIfTrue="1">
      <formula>$K13=TRUE</formula>
    </cfRule>
  </conditionalFormatting>
  <conditionalFormatting sqref="H13:I16">
    <cfRule type="expression" dxfId="4" priority="7" stopIfTrue="1">
      <formula>$L13=TRUE</formula>
    </cfRule>
  </conditionalFormatting>
  <conditionalFormatting sqref="D20:E20">
    <cfRule type="expression" dxfId="3" priority="2" stopIfTrue="1">
      <formula>$J20=TRUE</formula>
    </cfRule>
  </conditionalFormatting>
  <conditionalFormatting sqref="F20:G20">
    <cfRule type="expression" dxfId="2" priority="3" stopIfTrue="1">
      <formula>$K20=TRUE</formula>
    </cfRule>
  </conditionalFormatting>
  <conditionalFormatting sqref="H20:I20">
    <cfRule type="expression" dxfId="1" priority="4" stopIfTrue="1">
      <formula>$L20=TRUE</formula>
    </cfRule>
  </conditionalFormatting>
  <conditionalFormatting sqref="D21:E21">
    <cfRule type="expression" dxfId="0" priority="1" stopIfTrue="1">
      <formula>$J21=TRUE</formula>
    </cfRule>
  </conditionalFormatting>
  <printOptions horizontalCentered="1"/>
  <pageMargins left="0.19685039370078741" right="0.19685039370078741" top="0.39370078740157483" bottom="0.39370078740157483" header="0.51181102362204722" footer="0.31496062992125984"/>
  <pageSetup paperSize="9" scale="87" orientation="portrait" r:id="rId1"/>
  <headerFooter alignWithMargins="0">
    <oddFooter>&amp;P / &amp;N 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3</xdr:col>
                    <xdr:colOff>38100</xdr:colOff>
                    <xdr:row>12</xdr:row>
                    <xdr:rowOff>66675</xdr:rowOff>
                  </from>
                  <to>
                    <xdr:col>4</xdr:col>
                    <xdr:colOff>57150</xdr:colOff>
                    <xdr:row>12</xdr:row>
                    <xdr:rowOff>276225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3</xdr:col>
                    <xdr:colOff>38100</xdr:colOff>
                    <xdr:row>13</xdr:row>
                    <xdr:rowOff>66675</xdr:rowOff>
                  </from>
                  <to>
                    <xdr:col>4</xdr:col>
                    <xdr:colOff>57150</xdr:colOff>
                    <xdr:row>13</xdr:row>
                    <xdr:rowOff>276225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3</xdr:col>
                    <xdr:colOff>38100</xdr:colOff>
                    <xdr:row>14</xdr:row>
                    <xdr:rowOff>66675</xdr:rowOff>
                  </from>
                  <to>
                    <xdr:col>4</xdr:col>
                    <xdr:colOff>57150</xdr:colOff>
                    <xdr:row>14</xdr:row>
                    <xdr:rowOff>276225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3</xdr:col>
                    <xdr:colOff>38100</xdr:colOff>
                    <xdr:row>15</xdr:row>
                    <xdr:rowOff>152400</xdr:rowOff>
                  </from>
                  <to>
                    <xdr:col>4</xdr:col>
                    <xdr:colOff>57150</xdr:colOff>
                    <xdr:row>15</xdr:row>
                    <xdr:rowOff>361950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5</xdr:col>
                    <xdr:colOff>28575</xdr:colOff>
                    <xdr:row>12</xdr:row>
                    <xdr:rowOff>57150</xdr:rowOff>
                  </from>
                  <to>
                    <xdr:col>6</xdr:col>
                    <xdr:colOff>38100</xdr:colOff>
                    <xdr:row>12</xdr:row>
                    <xdr:rowOff>266700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5</xdr:col>
                    <xdr:colOff>28575</xdr:colOff>
                    <xdr:row>13</xdr:row>
                    <xdr:rowOff>57150</xdr:rowOff>
                  </from>
                  <to>
                    <xdr:col>6</xdr:col>
                    <xdr:colOff>38100</xdr:colOff>
                    <xdr:row>13</xdr:row>
                    <xdr:rowOff>266700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5</xdr:col>
                    <xdr:colOff>28575</xdr:colOff>
                    <xdr:row>14</xdr:row>
                    <xdr:rowOff>57150</xdr:rowOff>
                  </from>
                  <to>
                    <xdr:col>6</xdr:col>
                    <xdr:colOff>38100</xdr:colOff>
                    <xdr:row>14</xdr:row>
                    <xdr:rowOff>266700</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5</xdr:col>
                    <xdr:colOff>28575</xdr:colOff>
                    <xdr:row>15</xdr:row>
                    <xdr:rowOff>142875</xdr:rowOff>
                  </from>
                  <to>
                    <xdr:col>6</xdr:col>
                    <xdr:colOff>38100</xdr:colOff>
                    <xdr:row>15</xdr:row>
                    <xdr:rowOff>352425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7</xdr:col>
                    <xdr:colOff>38100</xdr:colOff>
                    <xdr:row>12</xdr:row>
                    <xdr:rowOff>57150</xdr:rowOff>
                  </from>
                  <to>
                    <xdr:col>8</xdr:col>
                    <xdr:colOff>57150</xdr:colOff>
                    <xdr:row>12</xdr:row>
                    <xdr:rowOff>266700</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7</xdr:col>
                    <xdr:colOff>38100</xdr:colOff>
                    <xdr:row>13</xdr:row>
                    <xdr:rowOff>57150</xdr:rowOff>
                  </from>
                  <to>
                    <xdr:col>8</xdr:col>
                    <xdr:colOff>57150</xdr:colOff>
                    <xdr:row>13</xdr:row>
                    <xdr:rowOff>266700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7</xdr:col>
                    <xdr:colOff>38100</xdr:colOff>
                    <xdr:row>14</xdr:row>
                    <xdr:rowOff>57150</xdr:rowOff>
                  </from>
                  <to>
                    <xdr:col>8</xdr:col>
                    <xdr:colOff>57150</xdr:colOff>
                    <xdr:row>14</xdr:row>
                    <xdr:rowOff>266700</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7</xdr:col>
                    <xdr:colOff>38100</xdr:colOff>
                    <xdr:row>15</xdr:row>
                    <xdr:rowOff>142875</xdr:rowOff>
                  </from>
                  <to>
                    <xdr:col>8</xdr:col>
                    <xdr:colOff>57150</xdr:colOff>
                    <xdr:row>15</xdr:row>
                    <xdr:rowOff>352425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3</xdr:col>
                    <xdr:colOff>38100</xdr:colOff>
                    <xdr:row>19</xdr:row>
                    <xdr:rowOff>66675</xdr:rowOff>
                  </from>
                  <to>
                    <xdr:col>4</xdr:col>
                    <xdr:colOff>57150</xdr:colOff>
                    <xdr:row>19</xdr:row>
                    <xdr:rowOff>276225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5</xdr:col>
                    <xdr:colOff>28575</xdr:colOff>
                    <xdr:row>19</xdr:row>
                    <xdr:rowOff>57150</xdr:rowOff>
                  </from>
                  <to>
                    <xdr:col>6</xdr:col>
                    <xdr:colOff>38100</xdr:colOff>
                    <xdr:row>19</xdr:row>
                    <xdr:rowOff>266700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7</xdr:col>
                    <xdr:colOff>38100</xdr:colOff>
                    <xdr:row>19</xdr:row>
                    <xdr:rowOff>57150</xdr:rowOff>
                  </from>
                  <to>
                    <xdr:col>8</xdr:col>
                    <xdr:colOff>57150</xdr:colOff>
                    <xdr:row>19</xdr:row>
                    <xdr:rowOff>266700</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3</xdr:col>
                    <xdr:colOff>38100</xdr:colOff>
                    <xdr:row>20</xdr:row>
                    <xdr:rowOff>66675</xdr:rowOff>
                  </from>
                  <to>
                    <xdr:col>4</xdr:col>
                    <xdr:colOff>57150</xdr:colOff>
                    <xdr:row>20</xdr:row>
                    <xdr:rowOff>276225</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xdr:col>
                    <xdr:colOff>28575</xdr:colOff>
                    <xdr:row>23</xdr:row>
                    <xdr:rowOff>57150</xdr:rowOff>
                  </from>
                  <to>
                    <xdr:col>2</xdr:col>
                    <xdr:colOff>342900</xdr:colOff>
                    <xdr:row>23</xdr:row>
                    <xdr:rowOff>247650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1</xdr:col>
                    <xdr:colOff>1628775</xdr:colOff>
                    <xdr:row>24</xdr:row>
                    <xdr:rowOff>66675</xdr:rowOff>
                  </from>
                  <to>
                    <xdr:col>2</xdr:col>
                    <xdr:colOff>304800</xdr:colOff>
                    <xdr:row>24</xdr:row>
                    <xdr:rowOff>257175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基本情報</vt:lpstr>
      <vt:lpstr>別表1</vt:lpstr>
      <vt:lpstr>観察期脱落症例</vt:lpstr>
      <vt:lpstr>観察期脱落症例!Print_Area</vt:lpstr>
      <vt:lpstr>別表1!Print_Area</vt:lpstr>
      <vt:lpstr>別表1!Print_Titles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松井　亜紀／Matsui,Aki</dc:creator>
  <cp:lastModifiedBy>後藤　真由美／Goto,Mayumi</cp:lastModifiedBy>
  <cp:lastPrinted>2021-07-20T05:13:57Z</cp:lastPrinted>
  <dcterms:created xsi:type="dcterms:W3CDTF">2019-03-06T10:25:41Z</dcterms:created>
  <dcterms:modified xsi:type="dcterms:W3CDTF">2021-09-16T01:08:08Z</dcterms:modified>
</cp:coreProperties>
</file>